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AGANA\OneDrive - CARNET\Documents\FIN PLAN\FIN PLAN 2023\REBALANS 2\"/>
    </mc:Choice>
  </mc:AlternateContent>
  <bookViews>
    <workbookView xWindow="0" yWindow="0" windowWidth="28800" windowHeight="13620" tabRatio="604" activeTab="2"/>
  </bookViews>
  <sheets>
    <sheet name="30.6.OPĆI DIO " sheetId="18" r:id="rId1"/>
    <sheet name="30.6. Plan prihoda" sheetId="19" r:id="rId2"/>
    <sheet name="30.6. PLAN RASHODA I IZDATAKA" sheetId="20" r:id="rId3"/>
  </sheets>
  <definedNames>
    <definedName name="_xlnm.Print_Area" localSheetId="2">'30.6. PLAN RASHODA I IZDATAKA'!$A$1:$Q$311</definedName>
    <definedName name="_xlnm.Print_Titles" localSheetId="2">'30.6. PLAN RASHODA I IZDATAKA'!$4:$5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1" i="20" l="1"/>
  <c r="P301" i="20"/>
  <c r="C300" i="20"/>
  <c r="C299" i="20" s="1"/>
  <c r="C298" i="20" s="1"/>
  <c r="O299" i="20"/>
  <c r="N299" i="20"/>
  <c r="N298" i="20" s="1"/>
  <c r="M299" i="20"/>
  <c r="L299" i="20"/>
  <c r="K299" i="20"/>
  <c r="K298" i="20" s="1"/>
  <c r="J299" i="20"/>
  <c r="J298" i="20" s="1"/>
  <c r="I299" i="20"/>
  <c r="H299" i="20"/>
  <c r="H298" i="20" s="1"/>
  <c r="G299" i="20"/>
  <c r="F299" i="20"/>
  <c r="E299" i="20"/>
  <c r="E298" i="20" s="1"/>
  <c r="D299" i="20"/>
  <c r="D298" i="20" s="1"/>
  <c r="O298" i="20"/>
  <c r="M298" i="20"/>
  <c r="L298" i="20"/>
  <c r="I298" i="20"/>
  <c r="G298" i="20"/>
  <c r="F298" i="20"/>
  <c r="F301" i="20" s="1"/>
  <c r="C297" i="20"/>
  <c r="C296" i="20"/>
  <c r="C295" i="20"/>
  <c r="C294" i="20" s="1"/>
  <c r="C293" i="20" s="1"/>
  <c r="C301" i="20" s="1"/>
  <c r="O294" i="20"/>
  <c r="O293" i="20" s="1"/>
  <c r="O301" i="20" s="1"/>
  <c r="N294" i="20"/>
  <c r="M294" i="20"/>
  <c r="M293" i="20" s="1"/>
  <c r="M301" i="20" s="1"/>
  <c r="L294" i="20"/>
  <c r="K294" i="20"/>
  <c r="J294" i="20"/>
  <c r="J293" i="20" s="1"/>
  <c r="J301" i="20" s="1"/>
  <c r="I294" i="20"/>
  <c r="I293" i="20" s="1"/>
  <c r="I301" i="20" s="1"/>
  <c r="H294" i="20"/>
  <c r="G294" i="20"/>
  <c r="G293" i="20" s="1"/>
  <c r="G301" i="20" s="1"/>
  <c r="F294" i="20"/>
  <c r="E294" i="20"/>
  <c r="D294" i="20"/>
  <c r="D293" i="20" s="1"/>
  <c r="D301" i="20" s="1"/>
  <c r="N293" i="20"/>
  <c r="L293" i="20"/>
  <c r="K293" i="20"/>
  <c r="H293" i="20"/>
  <c r="F293" i="20"/>
  <c r="E293" i="20"/>
  <c r="E301" i="20" s="1"/>
  <c r="Q287" i="20"/>
  <c r="P287" i="20"/>
  <c r="C285" i="20"/>
  <c r="C284" i="20" s="1"/>
  <c r="C283" i="20" s="1"/>
  <c r="O284" i="20"/>
  <c r="O283" i="20" s="1"/>
  <c r="N284" i="20"/>
  <c r="M284" i="20"/>
  <c r="M283" i="20" s="1"/>
  <c r="L284" i="20"/>
  <c r="K284" i="20"/>
  <c r="J284" i="20"/>
  <c r="J283" i="20" s="1"/>
  <c r="I284" i="20"/>
  <c r="I283" i="20" s="1"/>
  <c r="H284" i="20"/>
  <c r="G284" i="20"/>
  <c r="G283" i="20" s="1"/>
  <c r="F284" i="20"/>
  <c r="E284" i="20"/>
  <c r="D284" i="20"/>
  <c r="D283" i="20" s="1"/>
  <c r="N283" i="20"/>
  <c r="L283" i="20"/>
  <c r="K283" i="20"/>
  <c r="H283" i="20"/>
  <c r="F283" i="20"/>
  <c r="E283" i="20"/>
  <c r="C282" i="20"/>
  <c r="C280" i="20" s="1"/>
  <c r="C281" i="20"/>
  <c r="O280" i="20"/>
  <c r="N280" i="20"/>
  <c r="N275" i="20" s="1"/>
  <c r="M280" i="20"/>
  <c r="L280" i="20"/>
  <c r="K280" i="20"/>
  <c r="J280" i="20"/>
  <c r="I280" i="20"/>
  <c r="H280" i="20"/>
  <c r="H275" i="20" s="1"/>
  <c r="H287" i="20" s="1"/>
  <c r="G280" i="20"/>
  <c r="F280" i="20"/>
  <c r="E280" i="20"/>
  <c r="D280" i="20"/>
  <c r="C279" i="20"/>
  <c r="C278" i="20" s="1"/>
  <c r="O278" i="20"/>
  <c r="N278" i="20"/>
  <c r="M278" i="20"/>
  <c r="L278" i="20"/>
  <c r="K278" i="20"/>
  <c r="J278" i="20"/>
  <c r="J275" i="20" s="1"/>
  <c r="J287" i="20" s="1"/>
  <c r="I278" i="20"/>
  <c r="H278" i="20"/>
  <c r="G278" i="20"/>
  <c r="F278" i="20"/>
  <c r="E278" i="20"/>
  <c r="D278" i="20"/>
  <c r="D275" i="20" s="1"/>
  <c r="D287" i="20" s="1"/>
  <c r="C277" i="20"/>
  <c r="O276" i="20"/>
  <c r="O275" i="20" s="1"/>
  <c r="O287" i="20" s="1"/>
  <c r="N276" i="20"/>
  <c r="M276" i="20"/>
  <c r="L276" i="20"/>
  <c r="L275" i="20" s="1"/>
  <c r="L287" i="20" s="1"/>
  <c r="K276" i="20"/>
  <c r="K275" i="20" s="1"/>
  <c r="K287" i="20" s="1"/>
  <c r="J276" i="20"/>
  <c r="I276" i="20"/>
  <c r="I275" i="20" s="1"/>
  <c r="I287" i="20" s="1"/>
  <c r="H276" i="20"/>
  <c r="G276" i="20"/>
  <c r="F276" i="20"/>
  <c r="F275" i="20" s="1"/>
  <c r="E276" i="20"/>
  <c r="E275" i="20" s="1"/>
  <c r="D276" i="20"/>
  <c r="C276" i="20"/>
  <c r="M275" i="20"/>
  <c r="G275" i="20"/>
  <c r="Q268" i="20"/>
  <c r="P268" i="20"/>
  <c r="C267" i="20"/>
  <c r="C266" i="20"/>
  <c r="C265" i="20" s="1"/>
  <c r="C264" i="20" s="1"/>
  <c r="O265" i="20"/>
  <c r="N265" i="20"/>
  <c r="M265" i="20"/>
  <c r="M264" i="20" s="1"/>
  <c r="L265" i="20"/>
  <c r="K265" i="20"/>
  <c r="J265" i="20"/>
  <c r="J264" i="20" s="1"/>
  <c r="I265" i="20"/>
  <c r="H265" i="20"/>
  <c r="G265" i="20"/>
  <c r="G264" i="20" s="1"/>
  <c r="F265" i="20"/>
  <c r="E265" i="20"/>
  <c r="D265" i="20"/>
  <c r="D264" i="20" s="1"/>
  <c r="O264" i="20"/>
  <c r="N264" i="20"/>
  <c r="L264" i="20"/>
  <c r="K264" i="20"/>
  <c r="I264" i="20"/>
  <c r="H264" i="20"/>
  <c r="F264" i="20"/>
  <c r="E264" i="20"/>
  <c r="C263" i="20"/>
  <c r="C261" i="20" s="1"/>
  <c r="C262" i="20"/>
  <c r="O261" i="20"/>
  <c r="N261" i="20"/>
  <c r="N256" i="20" s="1"/>
  <c r="N268" i="20" s="1"/>
  <c r="M261" i="20"/>
  <c r="L261" i="20"/>
  <c r="K261" i="20"/>
  <c r="K256" i="20" s="1"/>
  <c r="K268" i="20" s="1"/>
  <c r="J261" i="20"/>
  <c r="I261" i="20"/>
  <c r="H261" i="20"/>
  <c r="H256" i="20" s="1"/>
  <c r="H268" i="20" s="1"/>
  <c r="G261" i="20"/>
  <c r="F261" i="20"/>
  <c r="E261" i="20"/>
  <c r="E256" i="20" s="1"/>
  <c r="E268" i="20" s="1"/>
  <c r="D261" i="20"/>
  <c r="C260" i="20"/>
  <c r="C259" i="20" s="1"/>
  <c r="O259" i="20"/>
  <c r="N259" i="20"/>
  <c r="M259" i="20"/>
  <c r="M256" i="20" s="1"/>
  <c r="L259" i="20"/>
  <c r="K259" i="20"/>
  <c r="J259" i="20"/>
  <c r="I259" i="20"/>
  <c r="H259" i="20"/>
  <c r="G259" i="20"/>
  <c r="G256" i="20" s="1"/>
  <c r="F259" i="20"/>
  <c r="E259" i="20"/>
  <c r="D259" i="20"/>
  <c r="C258" i="20"/>
  <c r="O257" i="20"/>
  <c r="O256" i="20" s="1"/>
  <c r="O268" i="20" s="1"/>
  <c r="N257" i="20"/>
  <c r="M257" i="20"/>
  <c r="L257" i="20"/>
  <c r="L256" i="20" s="1"/>
  <c r="L268" i="20" s="1"/>
  <c r="K257" i="20"/>
  <c r="J257" i="20"/>
  <c r="I257" i="20"/>
  <c r="I256" i="20" s="1"/>
  <c r="I268" i="20" s="1"/>
  <c r="H257" i="20"/>
  <c r="G257" i="20"/>
  <c r="F257" i="20"/>
  <c r="F256" i="20" s="1"/>
  <c r="F268" i="20" s="1"/>
  <c r="E257" i="20"/>
  <c r="D257" i="20"/>
  <c r="C257" i="20"/>
  <c r="J256" i="20"/>
  <c r="D256" i="20"/>
  <c r="D268" i="20" s="1"/>
  <c r="Q249" i="20"/>
  <c r="P249" i="20"/>
  <c r="C248" i="20"/>
  <c r="C247" i="20"/>
  <c r="C246" i="20" s="1"/>
  <c r="O246" i="20"/>
  <c r="N246" i="20"/>
  <c r="M246" i="20"/>
  <c r="L246" i="20"/>
  <c r="K246" i="20"/>
  <c r="J246" i="20"/>
  <c r="J243" i="20" s="1"/>
  <c r="J249" i="20" s="1"/>
  <c r="I246" i="20"/>
  <c r="H246" i="20"/>
  <c r="G246" i="20"/>
  <c r="F246" i="20"/>
  <c r="E246" i="20"/>
  <c r="D246" i="20"/>
  <c r="D243" i="20" s="1"/>
  <c r="D249" i="20" s="1"/>
  <c r="C245" i="20"/>
  <c r="O244" i="20"/>
  <c r="O243" i="20" s="1"/>
  <c r="N244" i="20"/>
  <c r="M244" i="20"/>
  <c r="L244" i="20"/>
  <c r="L243" i="20" s="1"/>
  <c r="K244" i="20"/>
  <c r="J244" i="20"/>
  <c r="I244" i="20"/>
  <c r="I243" i="20" s="1"/>
  <c r="H244" i="20"/>
  <c r="G244" i="20"/>
  <c r="F244" i="20"/>
  <c r="F243" i="20" s="1"/>
  <c r="E244" i="20"/>
  <c r="D244" i="20"/>
  <c r="C244" i="20"/>
  <c r="C243" i="20" s="1"/>
  <c r="N243" i="20"/>
  <c r="M243" i="20"/>
  <c r="M249" i="20" s="1"/>
  <c r="K243" i="20"/>
  <c r="H243" i="20"/>
  <c r="G243" i="20"/>
  <c r="G249" i="20" s="1"/>
  <c r="E243" i="20"/>
  <c r="C242" i="20"/>
  <c r="C241" i="20" s="1"/>
  <c r="C238" i="20" s="1"/>
  <c r="C249" i="20" s="1"/>
  <c r="E241" i="20"/>
  <c r="E238" i="20" s="1"/>
  <c r="E249" i="20" s="1"/>
  <c r="C240" i="20"/>
  <c r="E239" i="20"/>
  <c r="C239" i="20"/>
  <c r="O238" i="20"/>
  <c r="O249" i="20" s="1"/>
  <c r="N238" i="20"/>
  <c r="N249" i="20" s="1"/>
  <c r="M238" i="20"/>
  <c r="L238" i="20"/>
  <c r="L249" i="20" s="1"/>
  <c r="K238" i="20"/>
  <c r="K249" i="20" s="1"/>
  <c r="J238" i="20"/>
  <c r="I238" i="20"/>
  <c r="I249" i="20" s="1"/>
  <c r="H238" i="20"/>
  <c r="H249" i="20" s="1"/>
  <c r="G238" i="20"/>
  <c r="F238" i="20"/>
  <c r="F249" i="20" s="1"/>
  <c r="D238" i="20"/>
  <c r="Q231" i="20"/>
  <c r="P231" i="20"/>
  <c r="C230" i="20"/>
  <c r="C229" i="20" s="1"/>
  <c r="C228" i="20" s="1"/>
  <c r="O229" i="20"/>
  <c r="N229" i="20"/>
  <c r="M229" i="20"/>
  <c r="M228" i="20" s="1"/>
  <c r="L229" i="20"/>
  <c r="L228" i="20" s="1"/>
  <c r="K229" i="20"/>
  <c r="J229" i="20"/>
  <c r="J228" i="20" s="1"/>
  <c r="I229" i="20"/>
  <c r="H229" i="20"/>
  <c r="G229" i="20"/>
  <c r="G228" i="20" s="1"/>
  <c r="F229" i="20"/>
  <c r="F228" i="20" s="1"/>
  <c r="E229" i="20"/>
  <c r="D229" i="20"/>
  <c r="D228" i="20" s="1"/>
  <c r="O228" i="20"/>
  <c r="N228" i="20"/>
  <c r="K228" i="20"/>
  <c r="I228" i="20"/>
  <c r="H228" i="20"/>
  <c r="E228" i="20"/>
  <c r="C227" i="20"/>
  <c r="C226" i="20" s="1"/>
  <c r="O226" i="20"/>
  <c r="N226" i="20"/>
  <c r="M226" i="20"/>
  <c r="M218" i="20" s="1"/>
  <c r="L226" i="20"/>
  <c r="K226" i="20"/>
  <c r="J226" i="20"/>
  <c r="I226" i="20"/>
  <c r="H226" i="20"/>
  <c r="G226" i="20"/>
  <c r="G218" i="20" s="1"/>
  <c r="F226" i="20"/>
  <c r="E226" i="20"/>
  <c r="D226" i="20"/>
  <c r="C225" i="20"/>
  <c r="C224" i="20"/>
  <c r="C223" i="20"/>
  <c r="C222" i="20"/>
  <c r="C221" i="20"/>
  <c r="C220" i="20"/>
  <c r="C219" i="20" s="1"/>
  <c r="C218" i="20" s="1"/>
  <c r="O219" i="20"/>
  <c r="N219" i="20"/>
  <c r="N218" i="20" s="1"/>
  <c r="M219" i="20"/>
  <c r="L219" i="20"/>
  <c r="K219" i="20"/>
  <c r="K218" i="20" s="1"/>
  <c r="J219" i="20"/>
  <c r="J218" i="20" s="1"/>
  <c r="I219" i="20"/>
  <c r="H219" i="20"/>
  <c r="H218" i="20" s="1"/>
  <c r="G219" i="20"/>
  <c r="F219" i="20"/>
  <c r="E219" i="20"/>
  <c r="E218" i="20" s="1"/>
  <c r="D219" i="20"/>
  <c r="D218" i="20" s="1"/>
  <c r="O218" i="20"/>
  <c r="L218" i="20"/>
  <c r="I218" i="20"/>
  <c r="F218" i="20"/>
  <c r="C217" i="20"/>
  <c r="O216" i="20"/>
  <c r="N216" i="20"/>
  <c r="N215" i="20" s="1"/>
  <c r="M216" i="20"/>
  <c r="M215" i="20" s="1"/>
  <c r="L216" i="20"/>
  <c r="K216" i="20"/>
  <c r="K215" i="20" s="1"/>
  <c r="J216" i="20"/>
  <c r="I216" i="20"/>
  <c r="H216" i="20"/>
  <c r="H215" i="20" s="1"/>
  <c r="G216" i="20"/>
  <c r="G215" i="20" s="1"/>
  <c r="F216" i="20"/>
  <c r="E216" i="20"/>
  <c r="E215" i="20" s="1"/>
  <c r="D216" i="20"/>
  <c r="C216" i="20"/>
  <c r="O215" i="20"/>
  <c r="L215" i="20"/>
  <c r="J215" i="20"/>
  <c r="I215" i="20"/>
  <c r="F215" i="20"/>
  <c r="D215" i="20"/>
  <c r="C215" i="20"/>
  <c r="C214" i="20"/>
  <c r="C210" i="20" s="1"/>
  <c r="C209" i="20" s="1"/>
  <c r="H213" i="20"/>
  <c r="C212" i="20"/>
  <c r="C211" i="20"/>
  <c r="O210" i="20"/>
  <c r="N210" i="20"/>
  <c r="N209" i="20" s="1"/>
  <c r="M210" i="20"/>
  <c r="M209" i="20" s="1"/>
  <c r="L210" i="20"/>
  <c r="K210" i="20"/>
  <c r="K209" i="20" s="1"/>
  <c r="J210" i="20"/>
  <c r="I210" i="20"/>
  <c r="H210" i="20"/>
  <c r="H209" i="20" s="1"/>
  <c r="G210" i="20"/>
  <c r="G209" i="20" s="1"/>
  <c r="F210" i="20"/>
  <c r="E210" i="20"/>
  <c r="E209" i="20" s="1"/>
  <c r="D210" i="20"/>
  <c r="O209" i="20"/>
  <c r="L209" i="20"/>
  <c r="J209" i="20"/>
  <c r="I209" i="20"/>
  <c r="F209" i="20"/>
  <c r="D209" i="20"/>
  <c r="C208" i="20"/>
  <c r="C207" i="20"/>
  <c r="O206" i="20"/>
  <c r="O205" i="20" s="1"/>
  <c r="N206" i="20"/>
  <c r="M206" i="20"/>
  <c r="L206" i="20"/>
  <c r="L205" i="20" s="1"/>
  <c r="K206" i="20"/>
  <c r="J206" i="20"/>
  <c r="I206" i="20"/>
  <c r="I205" i="20" s="1"/>
  <c r="H206" i="20"/>
  <c r="G206" i="20"/>
  <c r="F206" i="20"/>
  <c r="F205" i="20" s="1"/>
  <c r="E206" i="20"/>
  <c r="D206" i="20"/>
  <c r="C206" i="20"/>
  <c r="C205" i="20" s="1"/>
  <c r="N205" i="20"/>
  <c r="M205" i="20"/>
  <c r="K205" i="20"/>
  <c r="J205" i="20"/>
  <c r="H205" i="20"/>
  <c r="G205" i="20"/>
  <c r="E205" i="20"/>
  <c r="D205" i="20"/>
  <c r="C204" i="20"/>
  <c r="C203" i="20"/>
  <c r="C202" i="20"/>
  <c r="C201" i="20"/>
  <c r="C200" i="20"/>
  <c r="C199" i="20"/>
  <c r="C198" i="20"/>
  <c r="O197" i="20"/>
  <c r="N197" i="20"/>
  <c r="M197" i="20"/>
  <c r="L197" i="20"/>
  <c r="K197" i="20"/>
  <c r="J197" i="20"/>
  <c r="I197" i="20"/>
  <c r="H197" i="20"/>
  <c r="G197" i="20"/>
  <c r="F197" i="20"/>
  <c r="E197" i="20"/>
  <c r="D197" i="20"/>
  <c r="C197" i="20"/>
  <c r="C196" i="20"/>
  <c r="O195" i="20"/>
  <c r="N195" i="20"/>
  <c r="M195" i="20"/>
  <c r="L195" i="20"/>
  <c r="K195" i="20"/>
  <c r="K172" i="20" s="1"/>
  <c r="J195" i="20"/>
  <c r="I195" i="20"/>
  <c r="H195" i="20"/>
  <c r="G195" i="20"/>
  <c r="F195" i="20"/>
  <c r="E195" i="20"/>
  <c r="E172" i="20" s="1"/>
  <c r="D195" i="20"/>
  <c r="C195" i="20"/>
  <c r="C194" i="20"/>
  <c r="C193" i="20"/>
  <c r="C192" i="20"/>
  <c r="C191" i="20"/>
  <c r="C185" i="20" s="1"/>
  <c r="C190" i="20"/>
  <c r="C189" i="20"/>
  <c r="C188" i="20"/>
  <c r="C187" i="20"/>
  <c r="C186" i="20"/>
  <c r="O185" i="20"/>
  <c r="N185" i="20"/>
  <c r="M185" i="20"/>
  <c r="L185" i="20"/>
  <c r="K185" i="20"/>
  <c r="J185" i="20"/>
  <c r="I185" i="20"/>
  <c r="H185" i="20"/>
  <c r="G185" i="20"/>
  <c r="F185" i="20"/>
  <c r="E185" i="20"/>
  <c r="D185" i="20"/>
  <c r="C184" i="20"/>
  <c r="C183" i="20"/>
  <c r="C182" i="20"/>
  <c r="C181" i="20"/>
  <c r="C180" i="20"/>
  <c r="C179" i="20"/>
  <c r="C178" i="20" s="1"/>
  <c r="O178" i="20"/>
  <c r="N178" i="20"/>
  <c r="M178" i="20"/>
  <c r="L178" i="20"/>
  <c r="K178" i="20"/>
  <c r="J178" i="20"/>
  <c r="I178" i="20"/>
  <c r="H178" i="20"/>
  <c r="G178" i="20"/>
  <c r="F178" i="20"/>
  <c r="E178" i="20"/>
  <c r="D178" i="20"/>
  <c r="C177" i="20"/>
  <c r="C176" i="20"/>
  <c r="C175" i="20"/>
  <c r="C174" i="20"/>
  <c r="O173" i="20"/>
  <c r="O172" i="20" s="1"/>
  <c r="N173" i="20"/>
  <c r="M173" i="20"/>
  <c r="L173" i="20"/>
  <c r="L172" i="20" s="1"/>
  <c r="K173" i="20"/>
  <c r="J173" i="20"/>
  <c r="I173" i="20"/>
  <c r="I172" i="20" s="1"/>
  <c r="H173" i="20"/>
  <c r="G173" i="20"/>
  <c r="F173" i="20"/>
  <c r="F172" i="20" s="1"/>
  <c r="E173" i="20"/>
  <c r="D173" i="20"/>
  <c r="C173" i="20"/>
  <c r="N172" i="20"/>
  <c r="M172" i="20"/>
  <c r="J172" i="20"/>
  <c r="H172" i="20"/>
  <c r="G172" i="20"/>
  <c r="D172" i="20"/>
  <c r="C171" i="20"/>
  <c r="C170" i="20"/>
  <c r="C169" i="20" s="1"/>
  <c r="O169" i="20"/>
  <c r="N169" i="20"/>
  <c r="M169" i="20"/>
  <c r="M164" i="20" s="1"/>
  <c r="L169" i="20"/>
  <c r="K169" i="20"/>
  <c r="J169" i="20"/>
  <c r="I169" i="20"/>
  <c r="H169" i="20"/>
  <c r="G169" i="20"/>
  <c r="G164" i="20" s="1"/>
  <c r="F169" i="20"/>
  <c r="E169" i="20"/>
  <c r="D169" i="20"/>
  <c r="C168" i="20"/>
  <c r="O167" i="20"/>
  <c r="O164" i="20" s="1"/>
  <c r="N167" i="20"/>
  <c r="M167" i="20"/>
  <c r="L167" i="20"/>
  <c r="K167" i="20"/>
  <c r="J167" i="20"/>
  <c r="I167" i="20"/>
  <c r="I164" i="20" s="1"/>
  <c r="H167" i="20"/>
  <c r="G167" i="20"/>
  <c r="F167" i="20"/>
  <c r="E167" i="20"/>
  <c r="D167" i="20"/>
  <c r="C167" i="20"/>
  <c r="C166" i="20"/>
  <c r="O165" i="20"/>
  <c r="N165" i="20"/>
  <c r="N164" i="20" s="1"/>
  <c r="N231" i="20" s="1"/>
  <c r="M165" i="20"/>
  <c r="L165" i="20"/>
  <c r="K165" i="20"/>
  <c r="K164" i="20" s="1"/>
  <c r="J165" i="20"/>
  <c r="I165" i="20"/>
  <c r="H165" i="20"/>
  <c r="H164" i="20" s="1"/>
  <c r="G165" i="20"/>
  <c r="F165" i="20"/>
  <c r="E165" i="20"/>
  <c r="E164" i="20" s="1"/>
  <c r="D165" i="20"/>
  <c r="C165" i="20"/>
  <c r="L164" i="20"/>
  <c r="L231" i="20" s="1"/>
  <c r="J164" i="20"/>
  <c r="F164" i="20"/>
  <c r="D164" i="20"/>
  <c r="Q157" i="20"/>
  <c r="P157" i="20"/>
  <c r="O157" i="20"/>
  <c r="C155" i="20"/>
  <c r="C154" i="20"/>
  <c r="N153" i="20"/>
  <c r="N152" i="20" s="1"/>
  <c r="M153" i="20"/>
  <c r="L153" i="20"/>
  <c r="K153" i="20"/>
  <c r="K152" i="20" s="1"/>
  <c r="J153" i="20"/>
  <c r="I153" i="20"/>
  <c r="H153" i="20"/>
  <c r="H152" i="20" s="1"/>
  <c r="G153" i="20"/>
  <c r="F153" i="20"/>
  <c r="E153" i="20"/>
  <c r="E152" i="20" s="1"/>
  <c r="D153" i="20"/>
  <c r="C153" i="20"/>
  <c r="O152" i="20"/>
  <c r="M152" i="20"/>
  <c r="L152" i="20"/>
  <c r="J152" i="20"/>
  <c r="I152" i="20"/>
  <c r="G152" i="20"/>
  <c r="F152" i="20"/>
  <c r="D152" i="20"/>
  <c r="C152" i="20"/>
  <c r="C151" i="20"/>
  <c r="N150" i="20"/>
  <c r="M150" i="20"/>
  <c r="M149" i="20" s="1"/>
  <c r="L150" i="20"/>
  <c r="K150" i="20"/>
  <c r="J150" i="20"/>
  <c r="J149" i="20" s="1"/>
  <c r="I150" i="20"/>
  <c r="H150" i="20"/>
  <c r="G150" i="20"/>
  <c r="G149" i="20" s="1"/>
  <c r="F150" i="20"/>
  <c r="E150" i="20"/>
  <c r="D150" i="20"/>
  <c r="D149" i="20" s="1"/>
  <c r="C150" i="20"/>
  <c r="O149" i="20"/>
  <c r="N149" i="20"/>
  <c r="L149" i="20"/>
  <c r="K149" i="20"/>
  <c r="I149" i="20"/>
  <c r="H149" i="20"/>
  <c r="F149" i="20"/>
  <c r="E149" i="20"/>
  <c r="C149" i="20"/>
  <c r="C148" i="20"/>
  <c r="C145" i="20" s="1"/>
  <c r="C147" i="20"/>
  <c r="C146" i="20"/>
  <c r="N145" i="20"/>
  <c r="M145" i="20"/>
  <c r="L145" i="20"/>
  <c r="K145" i="20"/>
  <c r="K139" i="20" s="1"/>
  <c r="K157" i="20" s="1"/>
  <c r="J145" i="20"/>
  <c r="I145" i="20"/>
  <c r="H145" i="20"/>
  <c r="G145" i="20"/>
  <c r="F145" i="20"/>
  <c r="E145" i="20"/>
  <c r="E139" i="20" s="1"/>
  <c r="E157" i="20" s="1"/>
  <c r="D145" i="20"/>
  <c r="C144" i="20"/>
  <c r="C143" i="20"/>
  <c r="C142" i="20"/>
  <c r="C141" i="20"/>
  <c r="N140" i="20"/>
  <c r="M140" i="20"/>
  <c r="L140" i="20"/>
  <c r="L139" i="20" s="1"/>
  <c r="L157" i="20" s="1"/>
  <c r="K140" i="20"/>
  <c r="J140" i="20"/>
  <c r="I140" i="20"/>
  <c r="I139" i="20" s="1"/>
  <c r="I157" i="20" s="1"/>
  <c r="H140" i="20"/>
  <c r="G140" i="20"/>
  <c r="F140" i="20"/>
  <c r="F139" i="20" s="1"/>
  <c r="F157" i="20" s="1"/>
  <c r="E140" i="20"/>
  <c r="D140" i="20"/>
  <c r="C140" i="20"/>
  <c r="O139" i="20"/>
  <c r="N139" i="20"/>
  <c r="M139" i="20"/>
  <c r="M157" i="20" s="1"/>
  <c r="J139" i="20"/>
  <c r="H139" i="20"/>
  <c r="G139" i="20"/>
  <c r="G157" i="20" s="1"/>
  <c r="D139" i="20"/>
  <c r="D157" i="20" s="1"/>
  <c r="Q133" i="20"/>
  <c r="P133" i="20"/>
  <c r="C132" i="20"/>
  <c r="C131" i="20"/>
  <c r="C130" i="20"/>
  <c r="C129" i="20"/>
  <c r="C128" i="20"/>
  <c r="C127" i="20"/>
  <c r="C126" i="20"/>
  <c r="O125" i="20"/>
  <c r="N125" i="20"/>
  <c r="M125" i="20"/>
  <c r="L125" i="20"/>
  <c r="K125" i="20"/>
  <c r="J125" i="20"/>
  <c r="I125" i="20"/>
  <c r="H125" i="20"/>
  <c r="G125" i="20"/>
  <c r="F125" i="20"/>
  <c r="E125" i="20"/>
  <c r="D125" i="20"/>
  <c r="C125" i="20"/>
  <c r="C124" i="20"/>
  <c r="C123" i="20"/>
  <c r="O122" i="20"/>
  <c r="O121" i="20" s="1"/>
  <c r="N122" i="20"/>
  <c r="M122" i="20"/>
  <c r="L122" i="20"/>
  <c r="L121" i="20" s="1"/>
  <c r="K122" i="20"/>
  <c r="J122" i="20"/>
  <c r="I122" i="20"/>
  <c r="I121" i="20" s="1"/>
  <c r="H122" i="20"/>
  <c r="G122" i="20"/>
  <c r="F122" i="20"/>
  <c r="F121" i="20" s="1"/>
  <c r="E122" i="20"/>
  <c r="D122" i="20"/>
  <c r="C122" i="20"/>
  <c r="C121" i="20" s="1"/>
  <c r="N121" i="20"/>
  <c r="M121" i="20"/>
  <c r="K121" i="20"/>
  <c r="J121" i="20"/>
  <c r="H121" i="20"/>
  <c r="G121" i="20"/>
  <c r="E121" i="20"/>
  <c r="D121" i="20"/>
  <c r="C120" i="20"/>
  <c r="C119" i="20"/>
  <c r="C118" i="20"/>
  <c r="C117" i="20"/>
  <c r="C116" i="20"/>
  <c r="C115" i="20"/>
  <c r="O114" i="20"/>
  <c r="N114" i="20"/>
  <c r="N91" i="20" s="1"/>
  <c r="M114" i="20"/>
  <c r="L114" i="20"/>
  <c r="K114" i="20"/>
  <c r="J114" i="20"/>
  <c r="I114" i="20"/>
  <c r="H114" i="20"/>
  <c r="H91" i="20" s="1"/>
  <c r="G114" i="20"/>
  <c r="F114" i="20"/>
  <c r="E114" i="20"/>
  <c r="D114" i="20"/>
  <c r="C113" i="20"/>
  <c r="C112" i="20"/>
  <c r="C111" i="20"/>
  <c r="C110" i="20"/>
  <c r="C109" i="20"/>
  <c r="C108" i="20"/>
  <c r="C107" i="20"/>
  <c r="C104" i="20" s="1"/>
  <c r="C106" i="20"/>
  <c r="C105" i="20"/>
  <c r="O104" i="20"/>
  <c r="N104" i="20"/>
  <c r="M104" i="20"/>
  <c r="L104" i="20"/>
  <c r="K104" i="20"/>
  <c r="J104" i="20"/>
  <c r="I104" i="20"/>
  <c r="H104" i="20"/>
  <c r="G104" i="20"/>
  <c r="F104" i="20"/>
  <c r="E104" i="20"/>
  <c r="D104" i="20"/>
  <c r="C103" i="20"/>
  <c r="C102" i="20"/>
  <c r="C101" i="20"/>
  <c r="C97" i="20" s="1"/>
  <c r="C100" i="20"/>
  <c r="C99" i="20"/>
  <c r="C98" i="20"/>
  <c r="N97" i="20"/>
  <c r="M97" i="20"/>
  <c r="L97" i="20"/>
  <c r="K97" i="20"/>
  <c r="J97" i="20"/>
  <c r="I97" i="20"/>
  <c r="H97" i="20"/>
  <c r="G97" i="20"/>
  <c r="F97" i="20"/>
  <c r="E97" i="20"/>
  <c r="D97" i="20"/>
  <c r="C96" i="20"/>
  <c r="C95" i="20"/>
  <c r="C94" i="20"/>
  <c r="C92" i="20" s="1"/>
  <c r="C93" i="20"/>
  <c r="N92" i="20"/>
  <c r="M92" i="20"/>
  <c r="L92" i="20"/>
  <c r="K92" i="20"/>
  <c r="J92" i="20"/>
  <c r="J91" i="20" s="1"/>
  <c r="I92" i="20"/>
  <c r="H92" i="20"/>
  <c r="G92" i="20"/>
  <c r="F92" i="20"/>
  <c r="E92" i="20"/>
  <c r="D92" i="20"/>
  <c r="D91" i="20" s="1"/>
  <c r="O91" i="20"/>
  <c r="M91" i="20"/>
  <c r="K91" i="20"/>
  <c r="I91" i="20"/>
  <c r="G91" i="20"/>
  <c r="E91" i="20"/>
  <c r="C90" i="20"/>
  <c r="C89" i="20"/>
  <c r="C88" i="20"/>
  <c r="N87" i="20"/>
  <c r="N82" i="20" s="1"/>
  <c r="N133" i="20" s="1"/>
  <c r="M87" i="20"/>
  <c r="L87" i="20"/>
  <c r="K87" i="20"/>
  <c r="J87" i="20"/>
  <c r="I87" i="20"/>
  <c r="H87" i="20"/>
  <c r="H82" i="20" s="1"/>
  <c r="H133" i="20" s="1"/>
  <c r="G87" i="20"/>
  <c r="F87" i="20"/>
  <c r="E87" i="20"/>
  <c r="D87" i="20"/>
  <c r="C87" i="20"/>
  <c r="C86" i="20"/>
  <c r="N85" i="20"/>
  <c r="M85" i="20"/>
  <c r="L85" i="20"/>
  <c r="K85" i="20"/>
  <c r="J85" i="20"/>
  <c r="I85" i="20"/>
  <c r="I82" i="20" s="1"/>
  <c r="H85" i="20"/>
  <c r="G85" i="20"/>
  <c r="F85" i="20"/>
  <c r="E85" i="20"/>
  <c r="D85" i="20"/>
  <c r="C85" i="20"/>
  <c r="C82" i="20" s="1"/>
  <c r="C84" i="20"/>
  <c r="N83" i="20"/>
  <c r="M83" i="20"/>
  <c r="L83" i="20"/>
  <c r="K83" i="20"/>
  <c r="J83" i="20"/>
  <c r="J82" i="20" s="1"/>
  <c r="J133" i="20" s="1"/>
  <c r="I83" i="20"/>
  <c r="H83" i="20"/>
  <c r="G83" i="20"/>
  <c r="F83" i="20"/>
  <c r="E83" i="20"/>
  <c r="D83" i="20"/>
  <c r="D82" i="20" s="1"/>
  <c r="D133" i="20" s="1"/>
  <c r="C83" i="20"/>
  <c r="O82" i="20"/>
  <c r="M82" i="20"/>
  <c r="L82" i="20"/>
  <c r="K82" i="20"/>
  <c r="K133" i="20" s="1"/>
  <c r="G82" i="20"/>
  <c r="F82" i="20"/>
  <c r="E82" i="20"/>
  <c r="E133" i="20" s="1"/>
  <c r="Q73" i="20"/>
  <c r="P73" i="20"/>
  <c r="C72" i="20"/>
  <c r="C71" i="20" s="1"/>
  <c r="O71" i="20"/>
  <c r="N71" i="20"/>
  <c r="M71" i="20"/>
  <c r="L71" i="20"/>
  <c r="K71" i="20"/>
  <c r="J71" i="20"/>
  <c r="I71" i="20"/>
  <c r="H71" i="20"/>
  <c r="G71" i="20"/>
  <c r="F71" i="20"/>
  <c r="E71" i="20"/>
  <c r="D71" i="20"/>
  <c r="C70" i="20"/>
  <c r="C69" i="20" s="1"/>
  <c r="O69" i="20"/>
  <c r="N69" i="20"/>
  <c r="M69" i="20"/>
  <c r="L69" i="20"/>
  <c r="L68" i="20" s="1"/>
  <c r="K69" i="20"/>
  <c r="J69" i="20"/>
  <c r="I69" i="20"/>
  <c r="H69" i="20"/>
  <c r="G69" i="20"/>
  <c r="F69" i="20"/>
  <c r="F68" i="20" s="1"/>
  <c r="E69" i="20"/>
  <c r="D69" i="20"/>
  <c r="O68" i="20"/>
  <c r="N68" i="20"/>
  <c r="N73" i="20" s="1"/>
  <c r="M68" i="20"/>
  <c r="K68" i="20"/>
  <c r="I68" i="20"/>
  <c r="H68" i="20"/>
  <c r="G68" i="20"/>
  <c r="E68" i="20"/>
  <c r="C67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C65" i="20"/>
  <c r="O64" i="20"/>
  <c r="N64" i="20"/>
  <c r="M64" i="20"/>
  <c r="L64" i="20"/>
  <c r="K64" i="20"/>
  <c r="K59" i="20" s="1"/>
  <c r="K73" i="20" s="1"/>
  <c r="J64" i="20"/>
  <c r="I64" i="20"/>
  <c r="H64" i="20"/>
  <c r="G64" i="20"/>
  <c r="F64" i="20"/>
  <c r="E64" i="20"/>
  <c r="E59" i="20" s="1"/>
  <c r="E73" i="20" s="1"/>
  <c r="D64" i="20"/>
  <c r="C64" i="20"/>
  <c r="C63" i="20"/>
  <c r="C62" i="20"/>
  <c r="C61" i="20"/>
  <c r="O60" i="20"/>
  <c r="O59" i="20" s="1"/>
  <c r="O73" i="20" s="1"/>
  <c r="N60" i="20"/>
  <c r="M60" i="20"/>
  <c r="L60" i="20"/>
  <c r="K60" i="20"/>
  <c r="J60" i="20"/>
  <c r="I60" i="20"/>
  <c r="I59" i="20" s="1"/>
  <c r="I73" i="20" s="1"/>
  <c r="H60" i="20"/>
  <c r="G60" i="20"/>
  <c r="F60" i="20"/>
  <c r="E60" i="20"/>
  <c r="D60" i="20"/>
  <c r="C60" i="20"/>
  <c r="C59" i="20" s="1"/>
  <c r="N59" i="20"/>
  <c r="M59" i="20"/>
  <c r="L59" i="20"/>
  <c r="J59" i="20"/>
  <c r="H59" i="20"/>
  <c r="H73" i="20" s="1"/>
  <c r="G59" i="20"/>
  <c r="G73" i="20" s="1"/>
  <c r="F59" i="20"/>
  <c r="D59" i="20"/>
  <c r="Q52" i="20"/>
  <c r="Q303" i="20" s="1"/>
  <c r="P52" i="20"/>
  <c r="P303" i="20" s="1"/>
  <c r="C51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C48" i="20"/>
  <c r="C47" i="20" s="1"/>
  <c r="C46" i="20" s="1"/>
  <c r="Q47" i="20"/>
  <c r="P47" i="20"/>
  <c r="O47" i="20"/>
  <c r="N47" i="20"/>
  <c r="N46" i="20" s="1"/>
  <c r="M47" i="20"/>
  <c r="L47" i="20"/>
  <c r="K47" i="20"/>
  <c r="K46" i="20" s="1"/>
  <c r="J47" i="20"/>
  <c r="J46" i="20" s="1"/>
  <c r="I47" i="20"/>
  <c r="H47" i="20"/>
  <c r="H46" i="20" s="1"/>
  <c r="G47" i="20"/>
  <c r="F47" i="20"/>
  <c r="E47" i="20"/>
  <c r="E46" i="20" s="1"/>
  <c r="D47" i="20"/>
  <c r="D46" i="20" s="1"/>
  <c r="O46" i="20"/>
  <c r="M46" i="20"/>
  <c r="L46" i="20"/>
  <c r="I46" i="20"/>
  <c r="G46" i="20"/>
  <c r="F46" i="20"/>
  <c r="C45" i="20"/>
  <c r="O44" i="20"/>
  <c r="N44" i="20"/>
  <c r="N43" i="20" s="1"/>
  <c r="M44" i="20"/>
  <c r="M43" i="20" s="1"/>
  <c r="L44" i="20"/>
  <c r="K44" i="20"/>
  <c r="K43" i="20" s="1"/>
  <c r="J44" i="20"/>
  <c r="I44" i="20"/>
  <c r="H44" i="20"/>
  <c r="H43" i="20" s="1"/>
  <c r="G44" i="20"/>
  <c r="G43" i="20" s="1"/>
  <c r="F44" i="20"/>
  <c r="E44" i="20"/>
  <c r="E43" i="20" s="1"/>
  <c r="D44" i="20"/>
  <c r="C44" i="20"/>
  <c r="O43" i="20"/>
  <c r="L43" i="20"/>
  <c r="J43" i="20"/>
  <c r="I43" i="20"/>
  <c r="F43" i="20"/>
  <c r="D43" i="20"/>
  <c r="C43" i="20"/>
  <c r="C42" i="20"/>
  <c r="C41" i="20"/>
  <c r="C40" i="20"/>
  <c r="C37" i="20" s="1"/>
  <c r="C39" i="20"/>
  <c r="C38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6" i="20"/>
  <c r="C35" i="20"/>
  <c r="C34" i="20"/>
  <c r="C33" i="20"/>
  <c r="C32" i="20"/>
  <c r="C31" i="20"/>
  <c r="C30" i="20"/>
  <c r="C29" i="20"/>
  <c r="C28" i="20"/>
  <c r="C25" i="20" s="1"/>
  <c r="C27" i="20"/>
  <c r="C26" i="20"/>
  <c r="O25" i="20"/>
  <c r="N25" i="20"/>
  <c r="M25" i="20"/>
  <c r="L25" i="20"/>
  <c r="L13" i="20" s="1"/>
  <c r="K25" i="20"/>
  <c r="J25" i="20"/>
  <c r="I25" i="20"/>
  <c r="H25" i="20"/>
  <c r="G25" i="20"/>
  <c r="F25" i="20"/>
  <c r="F13" i="20" s="1"/>
  <c r="F52" i="20" s="1"/>
  <c r="E25" i="20"/>
  <c r="D25" i="20"/>
  <c r="C24" i="20"/>
  <c r="C23" i="20"/>
  <c r="C22" i="20"/>
  <c r="C21" i="20"/>
  <c r="C20" i="20"/>
  <c r="C19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7" i="20"/>
  <c r="C16" i="20"/>
  <c r="C14" i="20" s="1"/>
  <c r="C15" i="20"/>
  <c r="O14" i="20"/>
  <c r="N14" i="20"/>
  <c r="N13" i="20" s="1"/>
  <c r="M14" i="20"/>
  <c r="L14" i="20"/>
  <c r="K14" i="20"/>
  <c r="K13" i="20" s="1"/>
  <c r="K52" i="20" s="1"/>
  <c r="J14" i="20"/>
  <c r="I14" i="20"/>
  <c r="I13" i="20" s="1"/>
  <c r="H14" i="20"/>
  <c r="H13" i="20" s="1"/>
  <c r="G14" i="20"/>
  <c r="F14" i="20"/>
  <c r="E14" i="20"/>
  <c r="E13" i="20" s="1"/>
  <c r="E52" i="20" s="1"/>
  <c r="D14" i="20"/>
  <c r="O13" i="20"/>
  <c r="O52" i="20" s="1"/>
  <c r="J13" i="20"/>
  <c r="D13" i="20"/>
  <c r="D52" i="20" s="1"/>
  <c r="H46" i="19"/>
  <c r="G46" i="19"/>
  <c r="F46" i="19"/>
  <c r="E46" i="19"/>
  <c r="D46" i="19"/>
  <c r="C46" i="19"/>
  <c r="B46" i="19"/>
  <c r="B47" i="19" s="1"/>
  <c r="H33" i="19"/>
  <c r="G33" i="19"/>
  <c r="F33" i="19"/>
  <c r="E33" i="19"/>
  <c r="D33" i="19"/>
  <c r="C33" i="19"/>
  <c r="B33" i="19"/>
  <c r="B34" i="19" s="1"/>
  <c r="H20" i="19"/>
  <c r="G20" i="19"/>
  <c r="F20" i="19"/>
  <c r="E20" i="19"/>
  <c r="D20" i="19"/>
  <c r="C20" i="19"/>
  <c r="B20" i="19"/>
  <c r="B21" i="19" s="1"/>
  <c r="H22" i="18"/>
  <c r="G22" i="18"/>
  <c r="F22" i="18"/>
  <c r="H10" i="18"/>
  <c r="G10" i="18"/>
  <c r="F10" i="18"/>
  <c r="H7" i="18"/>
  <c r="H13" i="18" s="1"/>
  <c r="H24" i="18" s="1"/>
  <c r="G7" i="18"/>
  <c r="G13" i="18" s="1"/>
  <c r="G24" i="18" s="1"/>
  <c r="F7" i="18"/>
  <c r="F13" i="18" s="1"/>
  <c r="F24" i="18" s="1"/>
  <c r="L52" i="20" l="1"/>
  <c r="M133" i="20"/>
  <c r="G133" i="20"/>
  <c r="H231" i="20"/>
  <c r="E287" i="20"/>
  <c r="F287" i="20"/>
  <c r="N287" i="20"/>
  <c r="L301" i="20"/>
  <c r="J73" i="20"/>
  <c r="L73" i="20"/>
  <c r="C139" i="20"/>
  <c r="C157" i="20" s="1"/>
  <c r="J52" i="20"/>
  <c r="G13" i="20"/>
  <c r="G52" i="20" s="1"/>
  <c r="M13" i="20"/>
  <c r="M52" i="20" s="1"/>
  <c r="C18" i="20"/>
  <c r="C13" i="20" s="1"/>
  <c r="C52" i="20" s="1"/>
  <c r="M73" i="20"/>
  <c r="D68" i="20"/>
  <c r="D73" i="20" s="1"/>
  <c r="J68" i="20"/>
  <c r="C68" i="20"/>
  <c r="C73" i="20" s="1"/>
  <c r="O133" i="20"/>
  <c r="C114" i="20"/>
  <c r="C91" i="20" s="1"/>
  <c r="C133" i="20" s="1"/>
  <c r="H157" i="20"/>
  <c r="G231" i="20"/>
  <c r="M231" i="20"/>
  <c r="J268" i="20"/>
  <c r="G268" i="20"/>
  <c r="M268" i="20"/>
  <c r="G287" i="20"/>
  <c r="H301" i="20"/>
  <c r="F91" i="20"/>
  <c r="F133" i="20" s="1"/>
  <c r="L91" i="20"/>
  <c r="L133" i="20" s="1"/>
  <c r="C172" i="20"/>
  <c r="H52" i="20"/>
  <c r="N52" i="20"/>
  <c r="F73" i="20"/>
  <c r="J157" i="20"/>
  <c r="D231" i="20"/>
  <c r="E231" i="20"/>
  <c r="K231" i="20"/>
  <c r="C164" i="20"/>
  <c r="I231" i="20"/>
  <c r="O231" i="20"/>
  <c r="C256" i="20"/>
  <c r="C268" i="20" s="1"/>
  <c r="M287" i="20"/>
  <c r="K301" i="20"/>
  <c r="I133" i="20"/>
  <c r="F231" i="20"/>
  <c r="C275" i="20"/>
  <c r="C287" i="20" s="1"/>
  <c r="I52" i="20"/>
  <c r="N157" i="20"/>
  <c r="J231" i="20"/>
  <c r="N301" i="20"/>
  <c r="C231" i="20" l="1"/>
  <c r="C303" i="20"/>
</calcChain>
</file>

<file path=xl/sharedStrings.xml><?xml version="1.0" encoding="utf-8"?>
<sst xmlns="http://schemas.openxmlformats.org/spreadsheetml/2006/main" count="436" uniqueCount="223">
  <si>
    <t>Pomoći</t>
  </si>
  <si>
    <t>donacije</t>
  </si>
  <si>
    <t>65267 prihodi od osiguranja</t>
  </si>
  <si>
    <t>66312 donacija Zaklada</t>
  </si>
  <si>
    <t>Ukupno (po izvorima)</t>
  </si>
  <si>
    <t>Vlastiti prihodi</t>
  </si>
  <si>
    <t xml:space="preserve">Donacije </t>
  </si>
  <si>
    <t>Korisnik proračuna</t>
  </si>
  <si>
    <t>(proračunski/izvanproračunski)</t>
  </si>
  <si>
    <t>Račun 
rashoda/
izdatka</t>
  </si>
  <si>
    <t>Naziv računa</t>
  </si>
  <si>
    <t>materijalni i financijski rashodi</t>
  </si>
  <si>
    <t>ostali decentralizirani rashodi</t>
  </si>
  <si>
    <t>Prihodi za posebne namjene</t>
  </si>
  <si>
    <t>Prihodi za pos. namjene HZZ</t>
  </si>
  <si>
    <t>Državni proračun</t>
  </si>
  <si>
    <t>Županijski proračun</t>
  </si>
  <si>
    <t>Općinski proračuni</t>
  </si>
  <si>
    <t>Primici od osiguranja i od nef. Imovine</t>
  </si>
  <si>
    <t>PROCJENA
2024.</t>
  </si>
  <si>
    <t>službena putovanja</t>
  </si>
  <si>
    <t>stručno usavršavanje zapo.</t>
  </si>
  <si>
    <t>ostale privatni automob.u sl.</t>
  </si>
  <si>
    <t>uredski mat.,časopisi, čišć.</t>
  </si>
  <si>
    <t>materijal i sirovine</t>
  </si>
  <si>
    <t>energenti</t>
  </si>
  <si>
    <t>mat za tek održavanje</t>
  </si>
  <si>
    <t>sit inv</t>
  </si>
  <si>
    <t>htz oprema</t>
  </si>
  <si>
    <t>usluge telefona, pošte..</t>
  </si>
  <si>
    <t>prijevoz učenika putnika</t>
  </si>
  <si>
    <t>usluge tekućeg održavanja</t>
  </si>
  <si>
    <t>usluge informiranja</t>
  </si>
  <si>
    <t>komunalne usluge</t>
  </si>
  <si>
    <t>zakupnine i najamnine</t>
  </si>
  <si>
    <t>zdravstvene i veteri.usluge</t>
  </si>
  <si>
    <t>intelektualne i osobne uslu.</t>
  </si>
  <si>
    <t>računalne usluge</t>
  </si>
  <si>
    <t>ostele usl (tisak, čuvanje imov)</t>
  </si>
  <si>
    <t>osiguranje</t>
  </si>
  <si>
    <t>reprezentacija</t>
  </si>
  <si>
    <t>članarine</t>
  </si>
  <si>
    <t>upravne i administr.pristojbe</t>
  </si>
  <si>
    <t>ostali nespomen. prihodi</t>
  </si>
  <si>
    <t>bankarske usluge</t>
  </si>
  <si>
    <t>računal i ured.oprema,namješ</t>
  </si>
  <si>
    <t>sportska oprema</t>
  </si>
  <si>
    <t>knjige</t>
  </si>
  <si>
    <t>UKUPNO A/Tpr./Kpr.</t>
  </si>
  <si>
    <t>Sveukupno KP</t>
  </si>
  <si>
    <t>Gradski proračun</t>
  </si>
  <si>
    <t xml:space="preserve">Agencija za mobilost </t>
  </si>
  <si>
    <t>plaće bruto, redovan</t>
  </si>
  <si>
    <t>bto prekovremeni</t>
  </si>
  <si>
    <t>bto posebni uvjeti rada</t>
  </si>
  <si>
    <t>ostali rashodi za zaposlene</t>
  </si>
  <si>
    <t>doprinosi</t>
  </si>
  <si>
    <t>naknada troškova zaposlenima</t>
  </si>
  <si>
    <t>ostali nespomenuti rashodi</t>
  </si>
  <si>
    <t>Bruto plaće</t>
  </si>
  <si>
    <t>Regres, bož, jubilarne, naknade</t>
  </si>
  <si>
    <t>Doprinosi ZO</t>
  </si>
  <si>
    <t>Doprinosi ZO - presuda</t>
  </si>
  <si>
    <t>Dopr. zapošljavanje presuda</t>
  </si>
  <si>
    <t>Službena putovanja</t>
  </si>
  <si>
    <t>Naknada za prijevoz (na posao)</t>
  </si>
  <si>
    <t>Stručno usavršavanje zaposl.</t>
  </si>
  <si>
    <t>Uredski mat, sred za čišć.</t>
  </si>
  <si>
    <t>mat i sirovine</t>
  </si>
  <si>
    <t>energija</t>
  </si>
  <si>
    <t>sitan inventar</t>
  </si>
  <si>
    <t>pristojbe i naknade</t>
  </si>
  <si>
    <t>troš.sudskih postupaka</t>
  </si>
  <si>
    <t>zatezne kamate</t>
  </si>
  <si>
    <t>ostali prihodi šk. zadruga</t>
  </si>
  <si>
    <t>prih od pruženih usluga</t>
  </si>
  <si>
    <t>prih od sufinanc cijene usluga</t>
  </si>
  <si>
    <t>pomoći od HZZ</t>
  </si>
  <si>
    <t>pom iz državnog proračuna</t>
  </si>
  <si>
    <t>pom iz župan. proračuna</t>
  </si>
  <si>
    <t>pom.iz grad proračuna</t>
  </si>
  <si>
    <t>pom.iz općinskog proračuna</t>
  </si>
  <si>
    <t>prih od prodaje stanova</t>
  </si>
  <si>
    <t>Prihodi od osiguranja</t>
  </si>
  <si>
    <t>Ostali prihodi</t>
  </si>
  <si>
    <t>rash za materijal i energiju</t>
  </si>
  <si>
    <t>uredski mat i mat.rash.</t>
  </si>
  <si>
    <t>sitni inventar</t>
  </si>
  <si>
    <t>rash za usluge</t>
  </si>
  <si>
    <t>usluge tekućeg i inv. odr.</t>
  </si>
  <si>
    <t>usluge promiđbe i informiranja</t>
  </si>
  <si>
    <t>zakupnine</t>
  </si>
  <si>
    <t>postrojenja i oprema</t>
  </si>
  <si>
    <t>uredska oprema i namještaj</t>
  </si>
  <si>
    <t>POMOĆI</t>
  </si>
  <si>
    <t>plaće za redovan rad</t>
  </si>
  <si>
    <t>naknade</t>
  </si>
  <si>
    <t>doprinosi ZO</t>
  </si>
  <si>
    <t>doprinosi u slučaju nezapos</t>
  </si>
  <si>
    <t>prijevoz zaposlenika</t>
  </si>
  <si>
    <t>kotizacija za seminare</t>
  </si>
  <si>
    <t>privatni auto u sl.svrhe</t>
  </si>
  <si>
    <t>uredski mat, časop.,sred čiš</t>
  </si>
  <si>
    <t>mat za tek i inv održ</t>
  </si>
  <si>
    <t>usluge prijevoza</t>
  </si>
  <si>
    <t>zdravstvene usluge</t>
  </si>
  <si>
    <t>intelektualne usluge</t>
  </si>
  <si>
    <t>ostale usluge</t>
  </si>
  <si>
    <t>osobe van radnog odnosa</t>
  </si>
  <si>
    <t>naknada članovima povjer.</t>
  </si>
  <si>
    <t>premije osiguranja</t>
  </si>
  <si>
    <t>troškovi sudskih postupaka</t>
  </si>
  <si>
    <t>ostali nespomen.rashodi</t>
  </si>
  <si>
    <t>ostale naknade kućanstvima</t>
  </si>
  <si>
    <t>licence</t>
  </si>
  <si>
    <t>radio i tv prijemnici</t>
  </si>
  <si>
    <t>oprema za grijanje i hlađ.</t>
  </si>
  <si>
    <t>instr. Uređ i strojevi</t>
  </si>
  <si>
    <t>uređaji ost.namjene</t>
  </si>
  <si>
    <t>dodatna ulaganja na gr.obj.</t>
  </si>
  <si>
    <t>Pomoći EU</t>
  </si>
  <si>
    <t>plaće za redovan rad - POM</t>
  </si>
  <si>
    <t>doprinosi ZO - POM</t>
  </si>
  <si>
    <t>doprinosi u slučaju nezapos - POM</t>
  </si>
  <si>
    <t>prijevoz zaposlenika - POM</t>
  </si>
  <si>
    <t xml:space="preserve">Grad Pula </t>
  </si>
  <si>
    <t>Prihodi po posebnim propisima - sufinanciranje</t>
  </si>
  <si>
    <t>Materijal i sirovine - Grad Pula</t>
  </si>
  <si>
    <t>Materijal i sirovine - zaklada</t>
  </si>
  <si>
    <t xml:space="preserve">Materijal i sirovine - šk.shema </t>
  </si>
  <si>
    <t>Ravnatelj:</t>
  </si>
  <si>
    <t>Anita Mokorić Brščić, prof.</t>
  </si>
  <si>
    <t>_________________________________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</si>
  <si>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</si>
  <si>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</si>
  <si>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</si>
  <si>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</si>
  <si>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</si>
  <si>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</si>
  <si>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</si>
  <si>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</si>
  <si>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</si>
  <si>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naknade građanima i kućan.u novcu</t>
  </si>
  <si>
    <t>naknade građanima u novcu</t>
  </si>
  <si>
    <t>naknade građanima u naravi</t>
  </si>
  <si>
    <t>sistematski pregledi (1200)</t>
  </si>
  <si>
    <t>oprema za grijanje vent i hl</t>
  </si>
  <si>
    <t>usluge promidžbe i tiska</t>
  </si>
  <si>
    <t xml:space="preserve">Sveukupno </t>
  </si>
  <si>
    <t>PROCJENA
2025.</t>
  </si>
  <si>
    <t>PLAN 
2023.</t>
  </si>
  <si>
    <t>Osnovna škola "VERUDA PULA" Pula</t>
  </si>
  <si>
    <t>Program 4002 OBRAZOVANJE  DO STANDARDA</t>
  </si>
  <si>
    <r>
      <t xml:space="preserve">Aktivnost A402001 -  </t>
    </r>
    <r>
      <rPr>
        <b/>
        <sz val="10"/>
        <color indexed="10"/>
        <rFont val="Arial"/>
        <family val="2"/>
        <charset val="238"/>
      </rPr>
      <t>decentralizirane</t>
    </r>
    <r>
      <rPr>
        <b/>
        <sz val="10"/>
        <rFont val="Arial"/>
        <family val="2"/>
        <charset val="238"/>
      </rPr>
      <t xml:space="preserve"> funkcije osnovnoškolskog obrazovanja</t>
    </r>
  </si>
  <si>
    <r>
      <t xml:space="preserve">Aktivnost A402002  </t>
    </r>
    <r>
      <rPr>
        <b/>
        <sz val="10"/>
        <color indexed="10"/>
        <rFont val="Arial"/>
        <family val="2"/>
        <charset val="238"/>
      </rPr>
      <t xml:space="preserve"> Administrativno, tehničko i stručno osoblje</t>
    </r>
  </si>
  <si>
    <t>Program 4003 OBRAZOVANJE  IZNAD STANDARDA</t>
  </si>
  <si>
    <r>
      <t xml:space="preserve">Aktivnost A403002    </t>
    </r>
    <r>
      <rPr>
        <b/>
        <sz val="10"/>
        <color indexed="10"/>
        <rFont val="Arial"/>
        <family val="2"/>
        <charset val="238"/>
      </rPr>
      <t>produženi boravak</t>
    </r>
    <r>
      <rPr>
        <b/>
        <sz val="10"/>
        <rFont val="Arial"/>
        <family val="2"/>
        <charset val="238"/>
      </rPr>
      <t xml:space="preserve"> u osnovnim školama</t>
    </r>
  </si>
  <si>
    <r>
      <t xml:space="preserve">Aktivnost A403005  Redovni program odgoja i obrazovanja   </t>
    </r>
    <r>
      <rPr>
        <b/>
        <sz val="10"/>
        <color indexed="10"/>
        <rFont val="Arial"/>
        <family val="2"/>
        <charset val="238"/>
      </rPr>
      <t>višak iz 2022.</t>
    </r>
    <r>
      <rPr>
        <b/>
        <sz val="10"/>
        <rFont val="Arial"/>
        <family val="2"/>
        <charset val="238"/>
      </rPr>
      <t xml:space="preserve"> u osnovnim školama</t>
    </r>
  </si>
  <si>
    <r>
      <t xml:space="preserve">Aktivnost A403005      </t>
    </r>
    <r>
      <rPr>
        <b/>
        <sz val="10"/>
        <color indexed="10"/>
        <rFont val="Arial"/>
        <family val="2"/>
        <charset val="238"/>
      </rPr>
      <t>Redovni program</t>
    </r>
    <r>
      <rPr>
        <b/>
        <sz val="10"/>
        <rFont val="Arial"/>
        <family val="2"/>
        <charset val="238"/>
      </rPr>
      <t xml:space="preserve"> odgoja i obrazovanja</t>
    </r>
  </si>
  <si>
    <t>Aktivnost A403005      Redovni program odgoja i obrazovanja</t>
  </si>
  <si>
    <r>
      <t xml:space="preserve">Izvor 1.1.01 Opći prihodi i primici </t>
    </r>
    <r>
      <rPr>
        <b/>
        <sz val="10"/>
        <color indexed="10"/>
        <rFont val="Arial"/>
        <family val="2"/>
        <charset val="238"/>
      </rPr>
      <t xml:space="preserve">Građanski odgoj i higijena djevojčica </t>
    </r>
    <r>
      <rPr>
        <b/>
        <sz val="10"/>
        <rFont val="Arial"/>
        <family val="2"/>
        <charset val="238"/>
      </rPr>
      <t>u osnovnim školama</t>
    </r>
  </si>
  <si>
    <t>higijenski materijal, uredski mat...</t>
  </si>
  <si>
    <t>Program 4007 Socijalna skrb</t>
  </si>
  <si>
    <r>
      <t xml:space="preserve">Aktivnost A407001 Pomoć socijalno ugroženoj kategoriji građana </t>
    </r>
    <r>
      <rPr>
        <b/>
        <sz val="10"/>
        <color indexed="10"/>
        <rFont val="Arial"/>
        <family val="2"/>
        <charset val="238"/>
      </rPr>
      <t>socijalni program</t>
    </r>
  </si>
  <si>
    <t>konverzijski tečaj: 7,53450</t>
  </si>
  <si>
    <t>podaci izraženi u eurima</t>
  </si>
  <si>
    <t>Rashodi za zaposlene</t>
  </si>
  <si>
    <t>Materijalni rashodi</t>
  </si>
  <si>
    <t>Financijski rashodi</t>
  </si>
  <si>
    <t>R. za nabavu proizved DI</t>
  </si>
  <si>
    <t>R. za nabavu neproizved DI</t>
  </si>
  <si>
    <t>Dod ulag na nefinanc imov</t>
  </si>
  <si>
    <t>Naknade građ i kućan.</t>
  </si>
  <si>
    <t>ostale naknade kućan.</t>
  </si>
  <si>
    <t>Prijedlog plana 
za 2023.</t>
  </si>
  <si>
    <t>Projekcija plana
za 2024.</t>
  </si>
  <si>
    <t>Projekcija plana 
za 2025.</t>
  </si>
  <si>
    <t>Izvor prihoda i primitaka</t>
  </si>
  <si>
    <t>Oznaka                           rač. iz                                      računskog                                         plana</t>
  </si>
  <si>
    <t>Opći prihodi i primici</t>
  </si>
  <si>
    <t>Prihodi od prodaje  nefinancijske imovine i nadoknade šteta s osnova osiguranja</t>
  </si>
  <si>
    <t>Namjenski primici od zaduživanja</t>
  </si>
  <si>
    <t>Ukupno prihodi i primici za 2023.</t>
  </si>
  <si>
    <t>Ukupno prihodi i primici za 2024.</t>
  </si>
  <si>
    <t>Ukupno prihodi i primici za 2025.</t>
  </si>
  <si>
    <t>Oznaka                                  rač. iz                                      računskog                                         plana</t>
  </si>
  <si>
    <t>63414 prihodi za ost nam HZZ</t>
  </si>
  <si>
    <t>63612 plaće MZO - tekuće pom</t>
  </si>
  <si>
    <t>63612 tekuće pom i drž pror</t>
  </si>
  <si>
    <t>63622 kapit pom i drž pror</t>
  </si>
  <si>
    <t>63613 tekuće pom i nenadl prorač</t>
  </si>
  <si>
    <t>65264 sufinanc, prih po pos prop</t>
  </si>
  <si>
    <t>65269 ostali prihodi, po pos prop</t>
  </si>
  <si>
    <t>66141 prih od prodaje proizvoda</t>
  </si>
  <si>
    <t>66151 prih od pruženih usluga</t>
  </si>
  <si>
    <t>66323 kapitalne donacije trg druš</t>
  </si>
  <si>
    <t>67111 prihodi za rashode poslova.  Grad Pula decentralizacija</t>
  </si>
  <si>
    <t>Naknade građanima i kućan.</t>
  </si>
  <si>
    <t>922 višak</t>
  </si>
  <si>
    <t>PRIHODI OD PRODAJE NEFINANCIJSKE IMOVINE</t>
  </si>
  <si>
    <t>RASHODI ZA NABAVU NEFINANCIJSKE IMOVINE</t>
  </si>
  <si>
    <t>UKUPAN DONOS VIŠKA / MANJKA IZ PRETHODNE(IH) GODINE</t>
  </si>
  <si>
    <t>VIŠAK / MANJAK IZ PRETHODNE(IH) GODINE KOJI ĆE SE RASPOREDITI / POKRITI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</si>
  <si>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</si>
  <si>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službena putovanja - POM</t>
  </si>
  <si>
    <r>
      <t>Tekući projekt ____________</t>
    </r>
    <r>
      <rPr>
        <b/>
        <sz val="10"/>
        <color indexed="10"/>
        <rFont val="Arial"/>
        <family val="2"/>
        <charset val="238"/>
      </rPr>
      <t xml:space="preserve">  POMOĆNICI U NASTAVI - nakon 09. mj. 2023.g.</t>
    </r>
  </si>
  <si>
    <t>mat za tek održ</t>
  </si>
  <si>
    <t>Ostale naknade troškova zaposl.</t>
  </si>
  <si>
    <t>mat i dijelovi za tek i inv održav.</t>
  </si>
  <si>
    <t>Ostali nespomenuti rash posl</t>
  </si>
  <si>
    <t>Proizvedena dugotr imovina</t>
  </si>
  <si>
    <t>Knjige</t>
  </si>
  <si>
    <t>ostali rashodi</t>
  </si>
  <si>
    <t>tekuće donacije u naravi</t>
  </si>
  <si>
    <r>
      <t>Tekući projekt T403011</t>
    </r>
    <r>
      <rPr>
        <b/>
        <sz val="10"/>
        <color indexed="10"/>
        <rFont val="Arial"/>
        <family val="2"/>
        <charset val="238"/>
      </rPr>
      <t xml:space="preserve">  ZAJEDNO DO ZNANJA IV</t>
    </r>
  </si>
  <si>
    <t>U Puli, 13.06.2023.</t>
  </si>
  <si>
    <r>
      <rPr>
        <b/>
        <sz val="8"/>
        <rFont val="Arial"/>
        <family val="2"/>
        <charset val="238"/>
      </rPr>
      <t>KLASA</t>
    </r>
    <r>
      <rPr>
        <b/>
        <sz val="10"/>
        <rFont val="Arial"/>
        <family val="2"/>
        <charset val="238"/>
      </rPr>
      <t>: 400-02/23-01/01</t>
    </r>
  </si>
  <si>
    <r>
      <rPr>
        <b/>
        <sz val="8"/>
        <rFont val="Arial"/>
        <family val="2"/>
        <charset val="238"/>
      </rPr>
      <t>URBROJ</t>
    </r>
    <r>
      <rPr>
        <b/>
        <sz val="10"/>
        <rFont val="Arial"/>
        <family val="2"/>
        <charset val="238"/>
      </rPr>
      <t>:2163-7-5-03-23-01</t>
    </r>
  </si>
  <si>
    <t>2. REBALANS FINANCIJSKOG PLANA OŠ VERUDA PULA ZA 2023.</t>
  </si>
  <si>
    <t>OPĆI DIO 01-06/2023 - nema promjena</t>
  </si>
  <si>
    <t>PLAN PRIHODA I PRIMITAKA OŠ VERUDA PULA 01.01.-30.06.2023. - nema promjena</t>
  </si>
  <si>
    <t>2. REBALANS FINANCIJSKOG PLANA OŠ VERUDA PULA  ZA 2023 GODINU</t>
  </si>
  <si>
    <r>
      <t>izvršenje do 30.06.2023.  -</t>
    </r>
    <r>
      <rPr>
        <b/>
        <sz val="12"/>
        <rFont val="Arial"/>
        <family val="2"/>
        <charset val="238"/>
      </rPr>
      <t xml:space="preserve"> nema promjena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</si>
</sst>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theme="2" tint="-0.249977111117893"/>
      <name val="Arial"/>
      <family val="2"/>
      <charset val="238"/>
    </font>
    <font>
      <b/>
      <i/>
      <sz val="10"/>
      <color theme="2" tint="-0.249977111117893"/>
      <name val="Arial"/>
      <family val="2"/>
      <charset val="238"/>
    </font>
    <font>
      <u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0" borderId="4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/>
    <xf numFmtId="3" fontId="1" fillId="0" borderId="7" xfId="0" quotePrefix="1" applyNumberFormat="1" applyFont="1" applyBorder="1" applyAlignment="1">
      <alignment horizontal="left"/>
    </xf>
    <xf numFmtId="3" fontId="2" fillId="0" borderId="8" xfId="0" applyNumberFormat="1" applyFont="1" applyBorder="1"/>
    <xf numFmtId="3" fontId="1" fillId="0" borderId="8" xfId="0" applyNumberFormat="1" applyFont="1" applyBorder="1"/>
    <xf numFmtId="3" fontId="2" fillId="0" borderId="8" xfId="0" applyNumberFormat="1" applyFont="1" applyBorder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1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3" fontId="2" fillId="0" borderId="9" xfId="0" applyNumberFormat="1" applyFont="1" applyBorder="1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quotePrefix="1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quotePrefix="1" applyNumberFormat="1" applyFont="1" applyBorder="1" applyAlignment="1">
      <alignment horizontal="center" vertical="center"/>
    </xf>
    <xf numFmtId="3" fontId="1" fillId="0" borderId="9" xfId="0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0" borderId="7" xfId="0" applyNumberFormat="1" applyFont="1" applyBorder="1"/>
    <xf numFmtId="3" fontId="7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horizontal="center" vertical="center"/>
    </xf>
    <xf numFmtId="3" fontId="1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" fillId="0" borderId="0" xfId="0" quotePrefix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0" fontId="10" fillId="0" borderId="0" xfId="0" quotePrefix="1" applyFont="1" applyFill="1"/>
    <xf numFmtId="3" fontId="11" fillId="0" borderId="0" xfId="0" quotePrefix="1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3" fontId="2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3" fontId="12" fillId="0" borderId="0" xfId="0" applyNumberFormat="1" applyFont="1"/>
    <xf numFmtId="0" fontId="1" fillId="0" borderId="0" xfId="0" applyFont="1" applyBorder="1" applyAlignment="1">
      <alignment horizontal="left" vertical="center" wrapText="1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1" fontId="1" fillId="2" borderId="1" xfId="0" applyNumberFormat="1" applyFont="1" applyFill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left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/>
    <xf numFmtId="3" fontId="2" fillId="0" borderId="19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left" wrapText="1"/>
    </xf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1" fontId="2" fillId="0" borderId="27" xfId="0" applyNumberFormat="1" applyFont="1" applyBorder="1" applyAlignment="1">
      <alignment horizontal="left" wrapText="1"/>
    </xf>
    <xf numFmtId="1" fontId="2" fillId="0" borderId="32" xfId="0" applyNumberFormat="1" applyFont="1" applyBorder="1" applyAlignment="1">
      <alignment wrapText="1"/>
    </xf>
    <xf numFmtId="3" fontId="2" fillId="0" borderId="33" xfId="0" applyNumberFormat="1" applyFon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1" fontId="1" fillId="0" borderId="3" xfId="0" applyNumberFormat="1" applyFont="1" applyBorder="1" applyAlignment="1">
      <alignment wrapText="1"/>
    </xf>
    <xf numFmtId="3" fontId="1" fillId="0" borderId="14" xfId="0" applyNumberFormat="1" applyFont="1" applyBorder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left" vertical="center"/>
    </xf>
    <xf numFmtId="0" fontId="16" fillId="0" borderId="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quotePrefix="1" applyFont="1" applyBorder="1" applyAlignment="1">
      <alignment horizontal="left" vertical="center" wrapText="1"/>
    </xf>
    <xf numFmtId="0" fontId="19" fillId="0" borderId="0" xfId="0" quotePrefix="1" applyFont="1" applyBorder="1" applyAlignment="1">
      <alignment horizontal="left" vertical="center" wrapText="1"/>
    </xf>
    <xf numFmtId="0" fontId="18" fillId="0" borderId="0" xfId="0" quotePrefix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3" fontId="21" fillId="0" borderId="0" xfId="0" applyNumberFormat="1" applyFont="1" applyFill="1" applyBorder="1" applyAlignment="1" applyProtection="1"/>
    <xf numFmtId="0" fontId="18" fillId="0" borderId="9" xfId="0" quotePrefix="1" applyFont="1" applyBorder="1" applyAlignment="1">
      <alignment horizontal="left" vertical="center" wrapText="1"/>
    </xf>
    <xf numFmtId="0" fontId="18" fillId="0" borderId="9" xfId="0" quotePrefix="1" applyFont="1" applyBorder="1" applyAlignment="1">
      <alignment horizontal="center" vertical="center" wrapText="1"/>
    </xf>
    <xf numFmtId="0" fontId="17" fillId="0" borderId="9" xfId="0" quotePrefix="1" applyNumberFormat="1" applyFont="1" applyFill="1" applyBorder="1" applyAlignment="1" applyProtection="1">
      <alignment horizontal="left" vertical="center"/>
    </xf>
    <xf numFmtId="0" fontId="14" fillId="0" borderId="0" xfId="0" quotePrefix="1" applyNumberFormat="1" applyFont="1" applyFill="1" applyBorder="1" applyAlignment="1" applyProtection="1">
      <alignment horizontal="center" vertical="center"/>
    </xf>
    <xf numFmtId="3" fontId="14" fillId="0" borderId="0" xfId="0" quotePrefix="1" applyNumberFormat="1" applyFont="1" applyFill="1" applyBorder="1" applyAlignment="1" applyProtection="1">
      <alignment horizontal="left"/>
    </xf>
    <xf numFmtId="3" fontId="17" fillId="0" borderId="0" xfId="0" quotePrefix="1" applyNumberFormat="1" applyFont="1" applyFill="1" applyBorder="1" applyAlignment="1" applyProtection="1">
      <alignment horizontal="left"/>
    </xf>
    <xf numFmtId="3" fontId="14" fillId="0" borderId="0" xfId="0" applyNumberFormat="1" applyFont="1" applyFill="1" applyBorder="1" applyAlignment="1" applyProtection="1"/>
    <xf numFmtId="3" fontId="17" fillId="0" borderId="0" xfId="0" quotePrefix="1" applyNumberFormat="1" applyFont="1" applyFill="1" applyBorder="1" applyAlignment="1" applyProtection="1">
      <alignment horizontal="left" wrapText="1"/>
    </xf>
    <xf numFmtId="3" fontId="17" fillId="0" borderId="0" xfId="0" applyNumberFormat="1" applyFont="1" applyFill="1" applyBorder="1" applyAlignment="1" applyProtection="1"/>
    <xf numFmtId="0" fontId="22" fillId="0" borderId="0" xfId="0" quotePrefix="1" applyFont="1" applyBorder="1" applyAlignment="1">
      <alignment horizontal="left" vertical="center"/>
    </xf>
    <xf numFmtId="3" fontId="14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/>
    <xf numFmtId="0" fontId="17" fillId="0" borderId="0" xfId="0" quotePrefix="1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wrapText="1"/>
    </xf>
    <xf numFmtId="0" fontId="22" fillId="0" borderId="6" xfId="0" quotePrefix="1" applyFont="1" applyBorder="1" applyAlignment="1">
      <alignment horizontal="left" wrapText="1"/>
    </xf>
    <xf numFmtId="0" fontId="22" fillId="0" borderId="9" xfId="0" quotePrefix="1" applyFont="1" applyBorder="1" applyAlignment="1">
      <alignment horizontal="left" wrapText="1"/>
    </xf>
    <xf numFmtId="0" fontId="22" fillId="0" borderId="9" xfId="0" quotePrefix="1" applyFont="1" applyBorder="1" applyAlignment="1">
      <alignment horizontal="center" wrapText="1"/>
    </xf>
    <xf numFmtId="0" fontId="22" fillId="0" borderId="9" xfId="0" quotePrefix="1" applyNumberFormat="1" applyFont="1" applyFill="1" applyBorder="1" applyAlignment="1" applyProtection="1">
      <alignment horizontal="left"/>
    </xf>
    <xf numFmtId="0" fontId="17" fillId="3" borderId="5" xfId="0" applyNumberFormat="1" applyFont="1" applyFill="1" applyBorder="1" applyAlignment="1" applyProtection="1">
      <alignment horizontal="center" wrapText="1"/>
    </xf>
    <xf numFmtId="0" fontId="17" fillId="3" borderId="5" xfId="0" applyNumberFormat="1" applyFont="1" applyFill="1" applyBorder="1" applyAlignment="1" applyProtection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22" fillId="5" borderId="5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right"/>
    </xf>
    <xf numFmtId="0" fontId="15" fillId="5" borderId="6" xfId="0" applyFont="1" applyFill="1" applyBorder="1" applyAlignment="1">
      <alignment horizontal="left"/>
    </xf>
    <xf numFmtId="3" fontId="22" fillId="0" borderId="5" xfId="0" applyNumberFormat="1" applyFont="1" applyFill="1" applyBorder="1" applyAlignment="1" applyProtection="1">
      <alignment horizontal="right" wrapText="1"/>
    </xf>
    <xf numFmtId="3" fontId="22" fillId="0" borderId="5" xfId="0" applyNumberFormat="1" applyFont="1" applyBorder="1" applyAlignment="1">
      <alignment horizontal="right"/>
    </xf>
    <xf numFmtId="3" fontId="22" fillId="5" borderId="5" xfId="0" applyNumberFormat="1" applyFont="1" applyFill="1" applyBorder="1" applyAlignment="1" applyProtection="1">
      <alignment horizontal="right" wrapText="1"/>
    </xf>
    <xf numFmtId="3" fontId="22" fillId="4" borderId="6" xfId="0" quotePrefix="1" applyNumberFormat="1" applyFont="1" applyFill="1" applyBorder="1" applyAlignment="1">
      <alignment horizontal="right"/>
    </xf>
    <xf numFmtId="3" fontId="22" fillId="4" borderId="5" xfId="0" applyNumberFormat="1" applyFont="1" applyFill="1" applyBorder="1" applyAlignment="1" applyProtection="1">
      <alignment horizontal="right" wrapText="1"/>
    </xf>
    <xf numFmtId="3" fontId="22" fillId="5" borderId="6" xfId="0" quotePrefix="1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3" fillId="0" borderId="0" xfId="0" quotePrefix="1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4" fontId="2" fillId="0" borderId="4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2" fillId="5" borderId="9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/>
    </xf>
    <xf numFmtId="4" fontId="22" fillId="5" borderId="5" xfId="0" applyNumberFormat="1" applyFont="1" applyFill="1" applyBorder="1" applyAlignment="1">
      <alignment horizontal="right"/>
    </xf>
    <xf numFmtId="4" fontId="22" fillId="0" borderId="5" xfId="0" applyNumberFormat="1" applyFont="1" applyFill="1" applyBorder="1" applyAlignment="1">
      <alignment horizontal="right"/>
    </xf>
    <xf numFmtId="4" fontId="22" fillId="0" borderId="5" xfId="0" applyNumberFormat="1" applyFont="1" applyBorder="1" applyAlignment="1">
      <alignment horizontal="right"/>
    </xf>
    <xf numFmtId="4" fontId="22" fillId="5" borderId="5" xfId="0" applyNumberFormat="1" applyFont="1" applyFill="1" applyBorder="1" applyAlignment="1" applyProtection="1">
      <alignment horizontal="right" wrapText="1"/>
    </xf>
    <xf numFmtId="4" fontId="22" fillId="5" borderId="6" xfId="0" quotePrefix="1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3" fontId="2" fillId="0" borderId="28" xfId="0" applyNumberFormat="1" applyFont="1" applyFill="1" applyBorder="1"/>
    <xf numFmtId="3" fontId="2" fillId="0" borderId="29" xfId="0" applyNumberFormat="1" applyFont="1" applyFill="1" applyBorder="1"/>
    <xf numFmtId="3" fontId="2" fillId="0" borderId="30" xfId="0" applyNumberFormat="1" applyFont="1" applyFill="1" applyBorder="1"/>
    <xf numFmtId="3" fontId="2" fillId="0" borderId="31" xfId="0" applyNumberFormat="1" applyFont="1" applyFill="1" applyBorder="1"/>
    <xf numFmtId="3" fontId="2" fillId="0" borderId="33" xfId="0" applyNumberFormat="1" applyFont="1" applyFill="1" applyBorder="1"/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3" fontId="2" fillId="0" borderId="36" xfId="0" applyNumberFormat="1" applyFont="1" applyFill="1" applyBorder="1"/>
    <xf numFmtId="3" fontId="1" fillId="0" borderId="14" xfId="0" applyNumberFormat="1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9" xfId="0" quotePrefix="1" applyNumberFormat="1" applyFont="1" applyFill="1" applyBorder="1" applyAlignment="1">
      <alignment horizontal="center" vertical="center"/>
    </xf>
    <xf numFmtId="3" fontId="1" fillId="0" borderId="9" xfId="0" quotePrefix="1" applyNumberFormat="1" applyFont="1" applyFill="1" applyBorder="1" applyAlignment="1">
      <alignment horizontal="left" vertical="center"/>
    </xf>
    <xf numFmtId="3" fontId="1" fillId="0" borderId="0" xfId="0" quotePrefix="1" applyNumberFormat="1" applyFont="1" applyFill="1" applyAlignment="1">
      <alignment horizontal="center" vertical="center"/>
    </xf>
    <xf numFmtId="3" fontId="1" fillId="0" borderId="0" xfId="0" quotePrefix="1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quotePrefix="1" applyNumberFormat="1" applyFont="1" applyFill="1" applyAlignment="1">
      <alignment horizontal="left"/>
    </xf>
    <xf numFmtId="3" fontId="2" fillId="0" borderId="0" xfId="0" applyNumberFormat="1" applyFont="1" applyFill="1"/>
    <xf numFmtId="3" fontId="4" fillId="0" borderId="0" xfId="0" quotePrefix="1" applyNumberFormat="1" applyFont="1" applyFill="1" applyAlignment="1">
      <alignment horizontal="left"/>
    </xf>
    <xf numFmtId="3" fontId="4" fillId="0" borderId="0" xfId="0" quotePrefix="1" applyNumberFormat="1" applyFont="1" applyFill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4" xfId="0" quotePrefix="1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wrapText="1"/>
    </xf>
    <xf numFmtId="0" fontId="1" fillId="0" borderId="0" xfId="0" applyFont="1" applyFill="1"/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3" fontId="2" fillId="0" borderId="7" xfId="0" applyNumberFormat="1" applyFont="1" applyFill="1" applyBorder="1"/>
    <xf numFmtId="3" fontId="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4" fontId="1" fillId="0" borderId="9" xfId="0" applyNumberFormat="1" applyFont="1" applyFill="1" applyBorder="1" applyAlignment="1">
      <alignment horizontal="right" vertical="center"/>
    </xf>
    <xf numFmtId="1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quotePrefix="1" applyFont="1" applyFill="1" applyAlignment="1">
      <alignment horizontal="left" vertical="center"/>
    </xf>
    <xf numFmtId="0" fontId="2" fillId="0" borderId="4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3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5" fillId="0" borderId="6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wrapText="1"/>
    </xf>
    <xf numFmtId="0" fontId="15" fillId="5" borderId="6" xfId="0" quotePrefix="1" applyNumberFormat="1" applyFont="1" applyFill="1" applyBorder="1" applyAlignment="1" applyProtection="1">
      <alignment horizontal="left" wrapText="1"/>
    </xf>
    <xf numFmtId="0" fontId="3" fillId="5" borderId="9" xfId="0" applyNumberFormat="1" applyFont="1" applyFill="1" applyBorder="1" applyAlignment="1" applyProtection="1">
      <alignment wrapText="1"/>
    </xf>
    <xf numFmtId="0" fontId="15" fillId="0" borderId="6" xfId="0" quotePrefix="1" applyNumberFormat="1" applyFont="1" applyFill="1" applyBorder="1" applyAlignment="1" applyProtection="1">
      <alignment horizontal="left" wrapText="1"/>
    </xf>
    <xf numFmtId="0" fontId="22" fillId="5" borderId="6" xfId="0" applyNumberFormat="1" applyFont="1" applyFill="1" applyBorder="1" applyAlignment="1" applyProtection="1">
      <alignment horizontal="left" wrapText="1"/>
    </xf>
    <xf numFmtId="0" fontId="22" fillId="5" borderId="9" xfId="0" applyNumberFormat="1" applyFont="1" applyFill="1" applyBorder="1" applyAlignment="1" applyProtection="1">
      <alignment horizontal="left" wrapText="1"/>
    </xf>
    <xf numFmtId="0" fontId="22" fillId="5" borderId="13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5" fillId="5" borderId="6" xfId="0" applyNumberFormat="1" applyFont="1" applyFill="1" applyBorder="1" applyAlignment="1" applyProtection="1">
      <alignment horizontal="left" wrapText="1"/>
    </xf>
    <xf numFmtId="0" fontId="2" fillId="5" borderId="9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15" fillId="0" borderId="6" xfId="0" quotePrefix="1" applyFont="1" applyFill="1" applyBorder="1" applyAlignment="1">
      <alignment horizontal="left"/>
    </xf>
    <xf numFmtId="0" fontId="2" fillId="0" borderId="9" xfId="0" applyNumberFormat="1" applyFont="1" applyFill="1" applyBorder="1" applyAlignment="1" applyProtection="1">
      <alignment wrapText="1"/>
    </xf>
    <xf numFmtId="0" fontId="15" fillId="0" borderId="6" xfId="0" quotePrefix="1" applyFont="1" applyBorder="1" applyAlignment="1">
      <alignment horizontal="left"/>
    </xf>
    <xf numFmtId="0" fontId="22" fillId="4" borderId="6" xfId="0" applyNumberFormat="1" applyFont="1" applyFill="1" applyBorder="1" applyAlignment="1" applyProtection="1">
      <alignment horizontal="left" wrapText="1"/>
    </xf>
    <xf numFmtId="0" fontId="22" fillId="4" borderId="9" xfId="0" applyNumberFormat="1" applyFont="1" applyFill="1" applyBorder="1" applyAlignment="1" applyProtection="1">
      <alignment horizontal="left" wrapText="1"/>
    </xf>
    <xf numFmtId="0" fontId="22" fillId="4" borderId="13" xfId="0" applyNumberFormat="1" applyFont="1" applyFill="1" applyBorder="1" applyAlignment="1" applyProtection="1">
      <alignment horizontal="left" wrapText="1"/>
    </xf>
    <xf numFmtId="0" fontId="1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7" xfId="0" quotePrefix="1" applyNumberFormat="1" applyFont="1" applyFill="1" applyBorder="1" applyAlignment="1" applyProtection="1">
      <alignment horizontal="left" wrapText="1"/>
    </xf>
    <xf numFmtId="0" fontId="23" fillId="0" borderId="7" xfId="0" applyNumberFormat="1" applyFont="1" applyFill="1" applyBorder="1" applyAlignment="1" applyProtection="1">
      <alignment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zoomScale="60" zoomScaleNormal="100" workbookViewId="0">
      <selection activeCell="A2" sqref="A2:H2"/>
    </sheetView>
  </sheetViews>
  <sheetFormatPr defaultColWidth="11.42578125" defaultRowHeight="12.75" x14ac:dyDescent="0.2"/>
  <cols>
    <col min="1" max="2" width="4.28515625" style="164" customWidth="1"/>
    <col min="3" max="3" width="5.5703125" style="164" customWidth="1"/>
    <col min="4" max="4" width="5.28515625" style="157" customWidth="1"/>
    <col min="5" max="5" width="44.7109375" style="164" customWidth="1"/>
    <col min="6" max="6" width="15.85546875" style="164" bestFit="1" customWidth="1"/>
    <col min="7" max="7" width="17.28515625" style="164" customWidth="1"/>
    <col min="8" max="8" width="16.7109375" style="164" customWidth="1"/>
    <col min="9" max="9" width="11.42578125" style="164"/>
    <col min="10" max="10" width="16.28515625" style="164" bestFit="1" customWidth="1"/>
    <col min="11" max="11" width="21.7109375" style="164" bestFit="1" customWidth="1"/>
    <col min="12" max="256" width="11.42578125" style="164"/>
    <col min="257" max="258" width="4.28515625" style="164" customWidth="1"/>
    <col min="259" max="259" width="5.5703125" style="164" customWidth="1"/>
    <col min="260" max="260" width="5.28515625" style="164" customWidth="1"/>
    <col min="261" max="261" width="44.7109375" style="164" customWidth="1"/>
    <col min="262" max="262" width="15.85546875" style="164" bestFit="1" customWidth="1"/>
    <col min="263" max="263" width="17.28515625" style="164" customWidth="1"/>
    <col min="264" max="264" width="16.7109375" style="164" customWidth="1"/>
    <col min="265" max="265" width="11.42578125" style="164"/>
    <col min="266" max="266" width="16.28515625" style="164" bestFit="1" customWidth="1"/>
    <col min="267" max="267" width="21.7109375" style="164" bestFit="1" customWidth="1"/>
    <col min="268" max="512" width="11.42578125" style="164"/>
    <col min="513" max="514" width="4.28515625" style="164" customWidth="1"/>
    <col min="515" max="515" width="5.5703125" style="164" customWidth="1"/>
    <col min="516" max="516" width="5.28515625" style="164" customWidth="1"/>
    <col min="517" max="517" width="44.7109375" style="164" customWidth="1"/>
    <col min="518" max="518" width="15.85546875" style="164" bestFit="1" customWidth="1"/>
    <col min="519" max="519" width="17.28515625" style="164" customWidth="1"/>
    <col min="520" max="520" width="16.7109375" style="164" customWidth="1"/>
    <col min="521" max="521" width="11.42578125" style="164"/>
    <col min="522" max="522" width="16.28515625" style="164" bestFit="1" customWidth="1"/>
    <col min="523" max="523" width="21.7109375" style="164" bestFit="1" customWidth="1"/>
    <col min="524" max="768" width="11.42578125" style="164"/>
    <col min="769" max="770" width="4.28515625" style="164" customWidth="1"/>
    <col min="771" max="771" width="5.5703125" style="164" customWidth="1"/>
    <col min="772" max="772" width="5.28515625" style="164" customWidth="1"/>
    <col min="773" max="773" width="44.7109375" style="164" customWidth="1"/>
    <col min="774" max="774" width="15.85546875" style="164" bestFit="1" customWidth="1"/>
    <col min="775" max="775" width="17.28515625" style="164" customWidth="1"/>
    <col min="776" max="776" width="16.7109375" style="164" customWidth="1"/>
    <col min="777" max="777" width="11.42578125" style="164"/>
    <col min="778" max="778" width="16.28515625" style="164" bestFit="1" customWidth="1"/>
    <col min="779" max="779" width="21.7109375" style="164" bestFit="1" customWidth="1"/>
    <col min="780" max="1024" width="11.42578125" style="164"/>
    <col min="1025" max="1026" width="4.28515625" style="164" customWidth="1"/>
    <col min="1027" max="1027" width="5.5703125" style="164" customWidth="1"/>
    <col min="1028" max="1028" width="5.28515625" style="164" customWidth="1"/>
    <col min="1029" max="1029" width="44.7109375" style="164" customWidth="1"/>
    <col min="1030" max="1030" width="15.85546875" style="164" bestFit="1" customWidth="1"/>
    <col min="1031" max="1031" width="17.28515625" style="164" customWidth="1"/>
    <col min="1032" max="1032" width="16.7109375" style="164" customWidth="1"/>
    <col min="1033" max="1033" width="11.42578125" style="164"/>
    <col min="1034" max="1034" width="16.28515625" style="164" bestFit="1" customWidth="1"/>
    <col min="1035" max="1035" width="21.7109375" style="164" bestFit="1" customWidth="1"/>
    <col min="1036" max="1280" width="11.42578125" style="164"/>
    <col min="1281" max="1282" width="4.28515625" style="164" customWidth="1"/>
    <col min="1283" max="1283" width="5.5703125" style="164" customWidth="1"/>
    <col min="1284" max="1284" width="5.28515625" style="164" customWidth="1"/>
    <col min="1285" max="1285" width="44.7109375" style="164" customWidth="1"/>
    <col min="1286" max="1286" width="15.85546875" style="164" bestFit="1" customWidth="1"/>
    <col min="1287" max="1287" width="17.28515625" style="164" customWidth="1"/>
    <col min="1288" max="1288" width="16.7109375" style="164" customWidth="1"/>
    <col min="1289" max="1289" width="11.42578125" style="164"/>
    <col min="1290" max="1290" width="16.28515625" style="164" bestFit="1" customWidth="1"/>
    <col min="1291" max="1291" width="21.7109375" style="164" bestFit="1" customWidth="1"/>
    <col min="1292" max="1536" width="11.42578125" style="164"/>
    <col min="1537" max="1538" width="4.28515625" style="164" customWidth="1"/>
    <col min="1539" max="1539" width="5.5703125" style="164" customWidth="1"/>
    <col min="1540" max="1540" width="5.28515625" style="164" customWidth="1"/>
    <col min="1541" max="1541" width="44.7109375" style="164" customWidth="1"/>
    <col min="1542" max="1542" width="15.85546875" style="164" bestFit="1" customWidth="1"/>
    <col min="1543" max="1543" width="17.28515625" style="164" customWidth="1"/>
    <col min="1544" max="1544" width="16.7109375" style="164" customWidth="1"/>
    <col min="1545" max="1545" width="11.42578125" style="164"/>
    <col min="1546" max="1546" width="16.28515625" style="164" bestFit="1" customWidth="1"/>
    <col min="1547" max="1547" width="21.7109375" style="164" bestFit="1" customWidth="1"/>
    <col min="1548" max="1792" width="11.42578125" style="164"/>
    <col min="1793" max="1794" width="4.28515625" style="164" customWidth="1"/>
    <col min="1795" max="1795" width="5.5703125" style="164" customWidth="1"/>
    <col min="1796" max="1796" width="5.28515625" style="164" customWidth="1"/>
    <col min="1797" max="1797" width="44.7109375" style="164" customWidth="1"/>
    <col min="1798" max="1798" width="15.85546875" style="164" bestFit="1" customWidth="1"/>
    <col min="1799" max="1799" width="17.28515625" style="164" customWidth="1"/>
    <col min="1800" max="1800" width="16.7109375" style="164" customWidth="1"/>
    <col min="1801" max="1801" width="11.42578125" style="164"/>
    <col min="1802" max="1802" width="16.28515625" style="164" bestFit="1" customWidth="1"/>
    <col min="1803" max="1803" width="21.7109375" style="164" bestFit="1" customWidth="1"/>
    <col min="1804" max="2048" width="11.42578125" style="164"/>
    <col min="2049" max="2050" width="4.28515625" style="164" customWidth="1"/>
    <col min="2051" max="2051" width="5.5703125" style="164" customWidth="1"/>
    <col min="2052" max="2052" width="5.28515625" style="164" customWidth="1"/>
    <col min="2053" max="2053" width="44.7109375" style="164" customWidth="1"/>
    <col min="2054" max="2054" width="15.85546875" style="164" bestFit="1" customWidth="1"/>
    <col min="2055" max="2055" width="17.28515625" style="164" customWidth="1"/>
    <col min="2056" max="2056" width="16.7109375" style="164" customWidth="1"/>
    <col min="2057" max="2057" width="11.42578125" style="164"/>
    <col min="2058" max="2058" width="16.28515625" style="164" bestFit="1" customWidth="1"/>
    <col min="2059" max="2059" width="21.7109375" style="164" bestFit="1" customWidth="1"/>
    <col min="2060" max="2304" width="11.42578125" style="164"/>
    <col min="2305" max="2306" width="4.28515625" style="164" customWidth="1"/>
    <col min="2307" max="2307" width="5.5703125" style="164" customWidth="1"/>
    <col min="2308" max="2308" width="5.28515625" style="164" customWidth="1"/>
    <col min="2309" max="2309" width="44.7109375" style="164" customWidth="1"/>
    <col min="2310" max="2310" width="15.85546875" style="164" bestFit="1" customWidth="1"/>
    <col min="2311" max="2311" width="17.28515625" style="164" customWidth="1"/>
    <col min="2312" max="2312" width="16.7109375" style="164" customWidth="1"/>
    <col min="2313" max="2313" width="11.42578125" style="164"/>
    <col min="2314" max="2314" width="16.28515625" style="164" bestFit="1" customWidth="1"/>
    <col min="2315" max="2315" width="21.7109375" style="164" bestFit="1" customWidth="1"/>
    <col min="2316" max="2560" width="11.42578125" style="164"/>
    <col min="2561" max="2562" width="4.28515625" style="164" customWidth="1"/>
    <col min="2563" max="2563" width="5.5703125" style="164" customWidth="1"/>
    <col min="2564" max="2564" width="5.28515625" style="164" customWidth="1"/>
    <col min="2565" max="2565" width="44.7109375" style="164" customWidth="1"/>
    <col min="2566" max="2566" width="15.85546875" style="164" bestFit="1" customWidth="1"/>
    <col min="2567" max="2567" width="17.28515625" style="164" customWidth="1"/>
    <col min="2568" max="2568" width="16.7109375" style="164" customWidth="1"/>
    <col min="2569" max="2569" width="11.42578125" style="164"/>
    <col min="2570" max="2570" width="16.28515625" style="164" bestFit="1" customWidth="1"/>
    <col min="2571" max="2571" width="21.7109375" style="164" bestFit="1" customWidth="1"/>
    <col min="2572" max="2816" width="11.42578125" style="164"/>
    <col min="2817" max="2818" width="4.28515625" style="164" customWidth="1"/>
    <col min="2819" max="2819" width="5.5703125" style="164" customWidth="1"/>
    <col min="2820" max="2820" width="5.28515625" style="164" customWidth="1"/>
    <col min="2821" max="2821" width="44.7109375" style="164" customWidth="1"/>
    <col min="2822" max="2822" width="15.85546875" style="164" bestFit="1" customWidth="1"/>
    <col min="2823" max="2823" width="17.28515625" style="164" customWidth="1"/>
    <col min="2824" max="2824" width="16.7109375" style="164" customWidth="1"/>
    <col min="2825" max="2825" width="11.42578125" style="164"/>
    <col min="2826" max="2826" width="16.28515625" style="164" bestFit="1" customWidth="1"/>
    <col min="2827" max="2827" width="21.7109375" style="164" bestFit="1" customWidth="1"/>
    <col min="2828" max="3072" width="11.42578125" style="164"/>
    <col min="3073" max="3074" width="4.28515625" style="164" customWidth="1"/>
    <col min="3075" max="3075" width="5.5703125" style="164" customWidth="1"/>
    <col min="3076" max="3076" width="5.28515625" style="164" customWidth="1"/>
    <col min="3077" max="3077" width="44.7109375" style="164" customWidth="1"/>
    <col min="3078" max="3078" width="15.85546875" style="164" bestFit="1" customWidth="1"/>
    <col min="3079" max="3079" width="17.28515625" style="164" customWidth="1"/>
    <col min="3080" max="3080" width="16.7109375" style="164" customWidth="1"/>
    <col min="3081" max="3081" width="11.42578125" style="164"/>
    <col min="3082" max="3082" width="16.28515625" style="164" bestFit="1" customWidth="1"/>
    <col min="3083" max="3083" width="21.7109375" style="164" bestFit="1" customWidth="1"/>
    <col min="3084" max="3328" width="11.42578125" style="164"/>
    <col min="3329" max="3330" width="4.28515625" style="164" customWidth="1"/>
    <col min="3331" max="3331" width="5.5703125" style="164" customWidth="1"/>
    <col min="3332" max="3332" width="5.28515625" style="164" customWidth="1"/>
    <col min="3333" max="3333" width="44.7109375" style="164" customWidth="1"/>
    <col min="3334" max="3334" width="15.85546875" style="164" bestFit="1" customWidth="1"/>
    <col min="3335" max="3335" width="17.28515625" style="164" customWidth="1"/>
    <col min="3336" max="3336" width="16.7109375" style="164" customWidth="1"/>
    <col min="3337" max="3337" width="11.42578125" style="164"/>
    <col min="3338" max="3338" width="16.28515625" style="164" bestFit="1" customWidth="1"/>
    <col min="3339" max="3339" width="21.7109375" style="164" bestFit="1" customWidth="1"/>
    <col min="3340" max="3584" width="11.42578125" style="164"/>
    <col min="3585" max="3586" width="4.28515625" style="164" customWidth="1"/>
    <col min="3587" max="3587" width="5.5703125" style="164" customWidth="1"/>
    <col min="3588" max="3588" width="5.28515625" style="164" customWidth="1"/>
    <col min="3589" max="3589" width="44.7109375" style="164" customWidth="1"/>
    <col min="3590" max="3590" width="15.85546875" style="164" bestFit="1" customWidth="1"/>
    <col min="3591" max="3591" width="17.28515625" style="164" customWidth="1"/>
    <col min="3592" max="3592" width="16.7109375" style="164" customWidth="1"/>
    <col min="3593" max="3593" width="11.42578125" style="164"/>
    <col min="3594" max="3594" width="16.28515625" style="164" bestFit="1" customWidth="1"/>
    <col min="3595" max="3595" width="21.7109375" style="164" bestFit="1" customWidth="1"/>
    <col min="3596" max="3840" width="11.42578125" style="164"/>
    <col min="3841" max="3842" width="4.28515625" style="164" customWidth="1"/>
    <col min="3843" max="3843" width="5.5703125" style="164" customWidth="1"/>
    <col min="3844" max="3844" width="5.28515625" style="164" customWidth="1"/>
    <col min="3845" max="3845" width="44.7109375" style="164" customWidth="1"/>
    <col min="3846" max="3846" width="15.85546875" style="164" bestFit="1" customWidth="1"/>
    <col min="3847" max="3847" width="17.28515625" style="164" customWidth="1"/>
    <col min="3848" max="3848" width="16.7109375" style="164" customWidth="1"/>
    <col min="3849" max="3849" width="11.42578125" style="164"/>
    <col min="3850" max="3850" width="16.28515625" style="164" bestFit="1" customWidth="1"/>
    <col min="3851" max="3851" width="21.7109375" style="164" bestFit="1" customWidth="1"/>
    <col min="3852" max="4096" width="11.42578125" style="164"/>
    <col min="4097" max="4098" width="4.28515625" style="164" customWidth="1"/>
    <col min="4099" max="4099" width="5.5703125" style="164" customWidth="1"/>
    <col min="4100" max="4100" width="5.28515625" style="164" customWidth="1"/>
    <col min="4101" max="4101" width="44.7109375" style="164" customWidth="1"/>
    <col min="4102" max="4102" width="15.85546875" style="164" bestFit="1" customWidth="1"/>
    <col min="4103" max="4103" width="17.28515625" style="164" customWidth="1"/>
    <col min="4104" max="4104" width="16.7109375" style="164" customWidth="1"/>
    <col min="4105" max="4105" width="11.42578125" style="164"/>
    <col min="4106" max="4106" width="16.28515625" style="164" bestFit="1" customWidth="1"/>
    <col min="4107" max="4107" width="21.7109375" style="164" bestFit="1" customWidth="1"/>
    <col min="4108" max="4352" width="11.42578125" style="164"/>
    <col min="4353" max="4354" width="4.28515625" style="164" customWidth="1"/>
    <col min="4355" max="4355" width="5.5703125" style="164" customWidth="1"/>
    <col min="4356" max="4356" width="5.28515625" style="164" customWidth="1"/>
    <col min="4357" max="4357" width="44.7109375" style="164" customWidth="1"/>
    <col min="4358" max="4358" width="15.85546875" style="164" bestFit="1" customWidth="1"/>
    <col min="4359" max="4359" width="17.28515625" style="164" customWidth="1"/>
    <col min="4360" max="4360" width="16.7109375" style="164" customWidth="1"/>
    <col min="4361" max="4361" width="11.42578125" style="164"/>
    <col min="4362" max="4362" width="16.28515625" style="164" bestFit="1" customWidth="1"/>
    <col min="4363" max="4363" width="21.7109375" style="164" bestFit="1" customWidth="1"/>
    <col min="4364" max="4608" width="11.42578125" style="164"/>
    <col min="4609" max="4610" width="4.28515625" style="164" customWidth="1"/>
    <col min="4611" max="4611" width="5.5703125" style="164" customWidth="1"/>
    <col min="4612" max="4612" width="5.28515625" style="164" customWidth="1"/>
    <col min="4613" max="4613" width="44.7109375" style="164" customWidth="1"/>
    <col min="4614" max="4614" width="15.85546875" style="164" bestFit="1" customWidth="1"/>
    <col min="4615" max="4615" width="17.28515625" style="164" customWidth="1"/>
    <col min="4616" max="4616" width="16.7109375" style="164" customWidth="1"/>
    <col min="4617" max="4617" width="11.42578125" style="164"/>
    <col min="4618" max="4618" width="16.28515625" style="164" bestFit="1" customWidth="1"/>
    <col min="4619" max="4619" width="21.7109375" style="164" bestFit="1" customWidth="1"/>
    <col min="4620" max="4864" width="11.42578125" style="164"/>
    <col min="4865" max="4866" width="4.28515625" style="164" customWidth="1"/>
    <col min="4867" max="4867" width="5.5703125" style="164" customWidth="1"/>
    <col min="4868" max="4868" width="5.28515625" style="164" customWidth="1"/>
    <col min="4869" max="4869" width="44.7109375" style="164" customWidth="1"/>
    <col min="4870" max="4870" width="15.85546875" style="164" bestFit="1" customWidth="1"/>
    <col min="4871" max="4871" width="17.28515625" style="164" customWidth="1"/>
    <col min="4872" max="4872" width="16.7109375" style="164" customWidth="1"/>
    <col min="4873" max="4873" width="11.42578125" style="164"/>
    <col min="4874" max="4874" width="16.28515625" style="164" bestFit="1" customWidth="1"/>
    <col min="4875" max="4875" width="21.7109375" style="164" bestFit="1" customWidth="1"/>
    <col min="4876" max="5120" width="11.42578125" style="164"/>
    <col min="5121" max="5122" width="4.28515625" style="164" customWidth="1"/>
    <col min="5123" max="5123" width="5.5703125" style="164" customWidth="1"/>
    <col min="5124" max="5124" width="5.28515625" style="164" customWidth="1"/>
    <col min="5125" max="5125" width="44.7109375" style="164" customWidth="1"/>
    <col min="5126" max="5126" width="15.85546875" style="164" bestFit="1" customWidth="1"/>
    <col min="5127" max="5127" width="17.28515625" style="164" customWidth="1"/>
    <col min="5128" max="5128" width="16.7109375" style="164" customWidth="1"/>
    <col min="5129" max="5129" width="11.42578125" style="164"/>
    <col min="5130" max="5130" width="16.28515625" style="164" bestFit="1" customWidth="1"/>
    <col min="5131" max="5131" width="21.7109375" style="164" bestFit="1" customWidth="1"/>
    <col min="5132" max="5376" width="11.42578125" style="164"/>
    <col min="5377" max="5378" width="4.28515625" style="164" customWidth="1"/>
    <col min="5379" max="5379" width="5.5703125" style="164" customWidth="1"/>
    <col min="5380" max="5380" width="5.28515625" style="164" customWidth="1"/>
    <col min="5381" max="5381" width="44.7109375" style="164" customWidth="1"/>
    <col min="5382" max="5382" width="15.85546875" style="164" bestFit="1" customWidth="1"/>
    <col min="5383" max="5383" width="17.28515625" style="164" customWidth="1"/>
    <col min="5384" max="5384" width="16.7109375" style="164" customWidth="1"/>
    <col min="5385" max="5385" width="11.42578125" style="164"/>
    <col min="5386" max="5386" width="16.28515625" style="164" bestFit="1" customWidth="1"/>
    <col min="5387" max="5387" width="21.7109375" style="164" bestFit="1" customWidth="1"/>
    <col min="5388" max="5632" width="11.42578125" style="164"/>
    <col min="5633" max="5634" width="4.28515625" style="164" customWidth="1"/>
    <col min="5635" max="5635" width="5.5703125" style="164" customWidth="1"/>
    <col min="5636" max="5636" width="5.28515625" style="164" customWidth="1"/>
    <col min="5637" max="5637" width="44.7109375" style="164" customWidth="1"/>
    <col min="5638" max="5638" width="15.85546875" style="164" bestFit="1" customWidth="1"/>
    <col min="5639" max="5639" width="17.28515625" style="164" customWidth="1"/>
    <col min="5640" max="5640" width="16.7109375" style="164" customWidth="1"/>
    <col min="5641" max="5641" width="11.42578125" style="164"/>
    <col min="5642" max="5642" width="16.28515625" style="164" bestFit="1" customWidth="1"/>
    <col min="5643" max="5643" width="21.7109375" style="164" bestFit="1" customWidth="1"/>
    <col min="5644" max="5888" width="11.42578125" style="164"/>
    <col min="5889" max="5890" width="4.28515625" style="164" customWidth="1"/>
    <col min="5891" max="5891" width="5.5703125" style="164" customWidth="1"/>
    <col min="5892" max="5892" width="5.28515625" style="164" customWidth="1"/>
    <col min="5893" max="5893" width="44.7109375" style="164" customWidth="1"/>
    <col min="5894" max="5894" width="15.85546875" style="164" bestFit="1" customWidth="1"/>
    <col min="5895" max="5895" width="17.28515625" style="164" customWidth="1"/>
    <col min="5896" max="5896" width="16.7109375" style="164" customWidth="1"/>
    <col min="5897" max="5897" width="11.42578125" style="164"/>
    <col min="5898" max="5898" width="16.28515625" style="164" bestFit="1" customWidth="1"/>
    <col min="5899" max="5899" width="21.7109375" style="164" bestFit="1" customWidth="1"/>
    <col min="5900" max="6144" width="11.42578125" style="164"/>
    <col min="6145" max="6146" width="4.28515625" style="164" customWidth="1"/>
    <col min="6147" max="6147" width="5.5703125" style="164" customWidth="1"/>
    <col min="6148" max="6148" width="5.28515625" style="164" customWidth="1"/>
    <col min="6149" max="6149" width="44.7109375" style="164" customWidth="1"/>
    <col min="6150" max="6150" width="15.85546875" style="164" bestFit="1" customWidth="1"/>
    <col min="6151" max="6151" width="17.28515625" style="164" customWidth="1"/>
    <col min="6152" max="6152" width="16.7109375" style="164" customWidth="1"/>
    <col min="6153" max="6153" width="11.42578125" style="164"/>
    <col min="6154" max="6154" width="16.28515625" style="164" bestFit="1" customWidth="1"/>
    <col min="6155" max="6155" width="21.7109375" style="164" bestFit="1" customWidth="1"/>
    <col min="6156" max="6400" width="11.42578125" style="164"/>
    <col min="6401" max="6402" width="4.28515625" style="164" customWidth="1"/>
    <col min="6403" max="6403" width="5.5703125" style="164" customWidth="1"/>
    <col min="6404" max="6404" width="5.28515625" style="164" customWidth="1"/>
    <col min="6405" max="6405" width="44.7109375" style="164" customWidth="1"/>
    <col min="6406" max="6406" width="15.85546875" style="164" bestFit="1" customWidth="1"/>
    <col min="6407" max="6407" width="17.28515625" style="164" customWidth="1"/>
    <col min="6408" max="6408" width="16.7109375" style="164" customWidth="1"/>
    <col min="6409" max="6409" width="11.42578125" style="164"/>
    <col min="6410" max="6410" width="16.28515625" style="164" bestFit="1" customWidth="1"/>
    <col min="6411" max="6411" width="21.7109375" style="164" bestFit="1" customWidth="1"/>
    <col min="6412" max="6656" width="11.42578125" style="164"/>
    <col min="6657" max="6658" width="4.28515625" style="164" customWidth="1"/>
    <col min="6659" max="6659" width="5.5703125" style="164" customWidth="1"/>
    <col min="6660" max="6660" width="5.28515625" style="164" customWidth="1"/>
    <col min="6661" max="6661" width="44.7109375" style="164" customWidth="1"/>
    <col min="6662" max="6662" width="15.85546875" style="164" bestFit="1" customWidth="1"/>
    <col min="6663" max="6663" width="17.28515625" style="164" customWidth="1"/>
    <col min="6664" max="6664" width="16.7109375" style="164" customWidth="1"/>
    <col min="6665" max="6665" width="11.42578125" style="164"/>
    <col min="6666" max="6666" width="16.28515625" style="164" bestFit="1" customWidth="1"/>
    <col min="6667" max="6667" width="21.7109375" style="164" bestFit="1" customWidth="1"/>
    <col min="6668" max="6912" width="11.42578125" style="164"/>
    <col min="6913" max="6914" width="4.28515625" style="164" customWidth="1"/>
    <col min="6915" max="6915" width="5.5703125" style="164" customWidth="1"/>
    <col min="6916" max="6916" width="5.28515625" style="164" customWidth="1"/>
    <col min="6917" max="6917" width="44.7109375" style="164" customWidth="1"/>
    <col min="6918" max="6918" width="15.85546875" style="164" bestFit="1" customWidth="1"/>
    <col min="6919" max="6919" width="17.28515625" style="164" customWidth="1"/>
    <col min="6920" max="6920" width="16.7109375" style="164" customWidth="1"/>
    <col min="6921" max="6921" width="11.42578125" style="164"/>
    <col min="6922" max="6922" width="16.28515625" style="164" bestFit="1" customWidth="1"/>
    <col min="6923" max="6923" width="21.7109375" style="164" bestFit="1" customWidth="1"/>
    <col min="6924" max="7168" width="11.42578125" style="164"/>
    <col min="7169" max="7170" width="4.28515625" style="164" customWidth="1"/>
    <col min="7171" max="7171" width="5.5703125" style="164" customWidth="1"/>
    <col min="7172" max="7172" width="5.28515625" style="164" customWidth="1"/>
    <col min="7173" max="7173" width="44.7109375" style="164" customWidth="1"/>
    <col min="7174" max="7174" width="15.85546875" style="164" bestFit="1" customWidth="1"/>
    <col min="7175" max="7175" width="17.28515625" style="164" customWidth="1"/>
    <col min="7176" max="7176" width="16.7109375" style="164" customWidth="1"/>
    <col min="7177" max="7177" width="11.42578125" style="164"/>
    <col min="7178" max="7178" width="16.28515625" style="164" bestFit="1" customWidth="1"/>
    <col min="7179" max="7179" width="21.7109375" style="164" bestFit="1" customWidth="1"/>
    <col min="7180" max="7424" width="11.42578125" style="164"/>
    <col min="7425" max="7426" width="4.28515625" style="164" customWidth="1"/>
    <col min="7427" max="7427" width="5.5703125" style="164" customWidth="1"/>
    <col min="7428" max="7428" width="5.28515625" style="164" customWidth="1"/>
    <col min="7429" max="7429" width="44.7109375" style="164" customWidth="1"/>
    <col min="7430" max="7430" width="15.85546875" style="164" bestFit="1" customWidth="1"/>
    <col min="7431" max="7431" width="17.28515625" style="164" customWidth="1"/>
    <col min="7432" max="7432" width="16.7109375" style="164" customWidth="1"/>
    <col min="7433" max="7433" width="11.42578125" style="164"/>
    <col min="7434" max="7434" width="16.28515625" style="164" bestFit="1" customWidth="1"/>
    <col min="7435" max="7435" width="21.7109375" style="164" bestFit="1" customWidth="1"/>
    <col min="7436" max="7680" width="11.42578125" style="164"/>
    <col min="7681" max="7682" width="4.28515625" style="164" customWidth="1"/>
    <col min="7683" max="7683" width="5.5703125" style="164" customWidth="1"/>
    <col min="7684" max="7684" width="5.28515625" style="164" customWidth="1"/>
    <col min="7685" max="7685" width="44.7109375" style="164" customWidth="1"/>
    <col min="7686" max="7686" width="15.85546875" style="164" bestFit="1" customWidth="1"/>
    <col min="7687" max="7687" width="17.28515625" style="164" customWidth="1"/>
    <col min="7688" max="7688" width="16.7109375" style="164" customWidth="1"/>
    <col min="7689" max="7689" width="11.42578125" style="164"/>
    <col min="7690" max="7690" width="16.28515625" style="164" bestFit="1" customWidth="1"/>
    <col min="7691" max="7691" width="21.7109375" style="164" bestFit="1" customWidth="1"/>
    <col min="7692" max="7936" width="11.42578125" style="164"/>
    <col min="7937" max="7938" width="4.28515625" style="164" customWidth="1"/>
    <col min="7939" max="7939" width="5.5703125" style="164" customWidth="1"/>
    <col min="7940" max="7940" width="5.28515625" style="164" customWidth="1"/>
    <col min="7941" max="7941" width="44.7109375" style="164" customWidth="1"/>
    <col min="7942" max="7942" width="15.85546875" style="164" bestFit="1" customWidth="1"/>
    <col min="7943" max="7943" width="17.28515625" style="164" customWidth="1"/>
    <col min="7944" max="7944" width="16.7109375" style="164" customWidth="1"/>
    <col min="7945" max="7945" width="11.42578125" style="164"/>
    <col min="7946" max="7946" width="16.28515625" style="164" bestFit="1" customWidth="1"/>
    <col min="7947" max="7947" width="21.7109375" style="164" bestFit="1" customWidth="1"/>
    <col min="7948" max="8192" width="11.42578125" style="164"/>
    <col min="8193" max="8194" width="4.28515625" style="164" customWidth="1"/>
    <col min="8195" max="8195" width="5.5703125" style="164" customWidth="1"/>
    <col min="8196" max="8196" width="5.28515625" style="164" customWidth="1"/>
    <col min="8197" max="8197" width="44.7109375" style="164" customWidth="1"/>
    <col min="8198" max="8198" width="15.85546875" style="164" bestFit="1" customWidth="1"/>
    <col min="8199" max="8199" width="17.28515625" style="164" customWidth="1"/>
    <col min="8200" max="8200" width="16.7109375" style="164" customWidth="1"/>
    <col min="8201" max="8201" width="11.42578125" style="164"/>
    <col min="8202" max="8202" width="16.28515625" style="164" bestFit="1" customWidth="1"/>
    <col min="8203" max="8203" width="21.7109375" style="164" bestFit="1" customWidth="1"/>
    <col min="8204" max="8448" width="11.42578125" style="164"/>
    <col min="8449" max="8450" width="4.28515625" style="164" customWidth="1"/>
    <col min="8451" max="8451" width="5.5703125" style="164" customWidth="1"/>
    <col min="8452" max="8452" width="5.28515625" style="164" customWidth="1"/>
    <col min="8453" max="8453" width="44.7109375" style="164" customWidth="1"/>
    <col min="8454" max="8454" width="15.85546875" style="164" bestFit="1" customWidth="1"/>
    <col min="8455" max="8455" width="17.28515625" style="164" customWidth="1"/>
    <col min="8456" max="8456" width="16.7109375" style="164" customWidth="1"/>
    <col min="8457" max="8457" width="11.42578125" style="164"/>
    <col min="8458" max="8458" width="16.28515625" style="164" bestFit="1" customWidth="1"/>
    <col min="8459" max="8459" width="21.7109375" style="164" bestFit="1" customWidth="1"/>
    <col min="8460" max="8704" width="11.42578125" style="164"/>
    <col min="8705" max="8706" width="4.28515625" style="164" customWidth="1"/>
    <col min="8707" max="8707" width="5.5703125" style="164" customWidth="1"/>
    <col min="8708" max="8708" width="5.28515625" style="164" customWidth="1"/>
    <col min="8709" max="8709" width="44.7109375" style="164" customWidth="1"/>
    <col min="8710" max="8710" width="15.85546875" style="164" bestFit="1" customWidth="1"/>
    <col min="8711" max="8711" width="17.28515625" style="164" customWidth="1"/>
    <col min="8712" max="8712" width="16.7109375" style="164" customWidth="1"/>
    <col min="8713" max="8713" width="11.42578125" style="164"/>
    <col min="8714" max="8714" width="16.28515625" style="164" bestFit="1" customWidth="1"/>
    <col min="8715" max="8715" width="21.7109375" style="164" bestFit="1" customWidth="1"/>
    <col min="8716" max="8960" width="11.42578125" style="164"/>
    <col min="8961" max="8962" width="4.28515625" style="164" customWidth="1"/>
    <col min="8963" max="8963" width="5.5703125" style="164" customWidth="1"/>
    <col min="8964" max="8964" width="5.28515625" style="164" customWidth="1"/>
    <col min="8965" max="8965" width="44.7109375" style="164" customWidth="1"/>
    <col min="8966" max="8966" width="15.85546875" style="164" bestFit="1" customWidth="1"/>
    <col min="8967" max="8967" width="17.28515625" style="164" customWidth="1"/>
    <col min="8968" max="8968" width="16.7109375" style="164" customWidth="1"/>
    <col min="8969" max="8969" width="11.42578125" style="164"/>
    <col min="8970" max="8970" width="16.28515625" style="164" bestFit="1" customWidth="1"/>
    <col min="8971" max="8971" width="21.7109375" style="164" bestFit="1" customWidth="1"/>
    <col min="8972" max="9216" width="11.42578125" style="164"/>
    <col min="9217" max="9218" width="4.28515625" style="164" customWidth="1"/>
    <col min="9219" max="9219" width="5.5703125" style="164" customWidth="1"/>
    <col min="9220" max="9220" width="5.28515625" style="164" customWidth="1"/>
    <col min="9221" max="9221" width="44.7109375" style="164" customWidth="1"/>
    <col min="9222" max="9222" width="15.85546875" style="164" bestFit="1" customWidth="1"/>
    <col min="9223" max="9223" width="17.28515625" style="164" customWidth="1"/>
    <col min="9224" max="9224" width="16.7109375" style="164" customWidth="1"/>
    <col min="9225" max="9225" width="11.42578125" style="164"/>
    <col min="9226" max="9226" width="16.28515625" style="164" bestFit="1" customWidth="1"/>
    <col min="9227" max="9227" width="21.7109375" style="164" bestFit="1" customWidth="1"/>
    <col min="9228" max="9472" width="11.42578125" style="164"/>
    <col min="9473" max="9474" width="4.28515625" style="164" customWidth="1"/>
    <col min="9475" max="9475" width="5.5703125" style="164" customWidth="1"/>
    <col min="9476" max="9476" width="5.28515625" style="164" customWidth="1"/>
    <col min="9477" max="9477" width="44.7109375" style="164" customWidth="1"/>
    <col min="9478" max="9478" width="15.85546875" style="164" bestFit="1" customWidth="1"/>
    <col min="9479" max="9479" width="17.28515625" style="164" customWidth="1"/>
    <col min="9480" max="9480" width="16.7109375" style="164" customWidth="1"/>
    <col min="9481" max="9481" width="11.42578125" style="164"/>
    <col min="9482" max="9482" width="16.28515625" style="164" bestFit="1" customWidth="1"/>
    <col min="9483" max="9483" width="21.7109375" style="164" bestFit="1" customWidth="1"/>
    <col min="9484" max="9728" width="11.42578125" style="164"/>
    <col min="9729" max="9730" width="4.28515625" style="164" customWidth="1"/>
    <col min="9731" max="9731" width="5.5703125" style="164" customWidth="1"/>
    <col min="9732" max="9732" width="5.28515625" style="164" customWidth="1"/>
    <col min="9733" max="9733" width="44.7109375" style="164" customWidth="1"/>
    <col min="9734" max="9734" width="15.85546875" style="164" bestFit="1" customWidth="1"/>
    <col min="9735" max="9735" width="17.28515625" style="164" customWidth="1"/>
    <col min="9736" max="9736" width="16.7109375" style="164" customWidth="1"/>
    <col min="9737" max="9737" width="11.42578125" style="164"/>
    <col min="9738" max="9738" width="16.28515625" style="164" bestFit="1" customWidth="1"/>
    <col min="9739" max="9739" width="21.7109375" style="164" bestFit="1" customWidth="1"/>
    <col min="9740" max="9984" width="11.42578125" style="164"/>
    <col min="9985" max="9986" width="4.28515625" style="164" customWidth="1"/>
    <col min="9987" max="9987" width="5.5703125" style="164" customWidth="1"/>
    <col min="9988" max="9988" width="5.28515625" style="164" customWidth="1"/>
    <col min="9989" max="9989" width="44.7109375" style="164" customWidth="1"/>
    <col min="9990" max="9990" width="15.85546875" style="164" bestFit="1" customWidth="1"/>
    <col min="9991" max="9991" width="17.28515625" style="164" customWidth="1"/>
    <col min="9992" max="9992" width="16.7109375" style="164" customWidth="1"/>
    <col min="9993" max="9993" width="11.42578125" style="164"/>
    <col min="9994" max="9994" width="16.28515625" style="164" bestFit="1" customWidth="1"/>
    <col min="9995" max="9995" width="21.7109375" style="164" bestFit="1" customWidth="1"/>
    <col min="9996" max="10240" width="11.42578125" style="164"/>
    <col min="10241" max="10242" width="4.28515625" style="164" customWidth="1"/>
    <col min="10243" max="10243" width="5.5703125" style="164" customWidth="1"/>
    <col min="10244" max="10244" width="5.28515625" style="164" customWidth="1"/>
    <col min="10245" max="10245" width="44.7109375" style="164" customWidth="1"/>
    <col min="10246" max="10246" width="15.85546875" style="164" bestFit="1" customWidth="1"/>
    <col min="10247" max="10247" width="17.28515625" style="164" customWidth="1"/>
    <col min="10248" max="10248" width="16.7109375" style="164" customWidth="1"/>
    <col min="10249" max="10249" width="11.42578125" style="164"/>
    <col min="10250" max="10250" width="16.28515625" style="164" bestFit="1" customWidth="1"/>
    <col min="10251" max="10251" width="21.7109375" style="164" bestFit="1" customWidth="1"/>
    <col min="10252" max="10496" width="11.42578125" style="164"/>
    <col min="10497" max="10498" width="4.28515625" style="164" customWidth="1"/>
    <col min="10499" max="10499" width="5.5703125" style="164" customWidth="1"/>
    <col min="10500" max="10500" width="5.28515625" style="164" customWidth="1"/>
    <col min="10501" max="10501" width="44.7109375" style="164" customWidth="1"/>
    <col min="10502" max="10502" width="15.85546875" style="164" bestFit="1" customWidth="1"/>
    <col min="10503" max="10503" width="17.28515625" style="164" customWidth="1"/>
    <col min="10504" max="10504" width="16.7109375" style="164" customWidth="1"/>
    <col min="10505" max="10505" width="11.42578125" style="164"/>
    <col min="10506" max="10506" width="16.28515625" style="164" bestFit="1" customWidth="1"/>
    <col min="10507" max="10507" width="21.7109375" style="164" bestFit="1" customWidth="1"/>
    <col min="10508" max="10752" width="11.42578125" style="164"/>
    <col min="10753" max="10754" width="4.28515625" style="164" customWidth="1"/>
    <col min="10755" max="10755" width="5.5703125" style="164" customWidth="1"/>
    <col min="10756" max="10756" width="5.28515625" style="164" customWidth="1"/>
    <col min="10757" max="10757" width="44.7109375" style="164" customWidth="1"/>
    <col min="10758" max="10758" width="15.85546875" style="164" bestFit="1" customWidth="1"/>
    <col min="10759" max="10759" width="17.28515625" style="164" customWidth="1"/>
    <col min="10760" max="10760" width="16.7109375" style="164" customWidth="1"/>
    <col min="10761" max="10761" width="11.42578125" style="164"/>
    <col min="10762" max="10762" width="16.28515625" style="164" bestFit="1" customWidth="1"/>
    <col min="10763" max="10763" width="21.7109375" style="164" bestFit="1" customWidth="1"/>
    <col min="10764" max="11008" width="11.42578125" style="164"/>
    <col min="11009" max="11010" width="4.28515625" style="164" customWidth="1"/>
    <col min="11011" max="11011" width="5.5703125" style="164" customWidth="1"/>
    <col min="11012" max="11012" width="5.28515625" style="164" customWidth="1"/>
    <col min="11013" max="11013" width="44.7109375" style="164" customWidth="1"/>
    <col min="11014" max="11014" width="15.85546875" style="164" bestFit="1" customWidth="1"/>
    <col min="11015" max="11015" width="17.28515625" style="164" customWidth="1"/>
    <col min="11016" max="11016" width="16.7109375" style="164" customWidth="1"/>
    <col min="11017" max="11017" width="11.42578125" style="164"/>
    <col min="11018" max="11018" width="16.28515625" style="164" bestFit="1" customWidth="1"/>
    <col min="11019" max="11019" width="21.7109375" style="164" bestFit="1" customWidth="1"/>
    <col min="11020" max="11264" width="11.42578125" style="164"/>
    <col min="11265" max="11266" width="4.28515625" style="164" customWidth="1"/>
    <col min="11267" max="11267" width="5.5703125" style="164" customWidth="1"/>
    <col min="11268" max="11268" width="5.28515625" style="164" customWidth="1"/>
    <col min="11269" max="11269" width="44.7109375" style="164" customWidth="1"/>
    <col min="11270" max="11270" width="15.85546875" style="164" bestFit="1" customWidth="1"/>
    <col min="11271" max="11271" width="17.28515625" style="164" customWidth="1"/>
    <col min="11272" max="11272" width="16.7109375" style="164" customWidth="1"/>
    <col min="11273" max="11273" width="11.42578125" style="164"/>
    <col min="11274" max="11274" width="16.28515625" style="164" bestFit="1" customWidth="1"/>
    <col min="11275" max="11275" width="21.7109375" style="164" bestFit="1" customWidth="1"/>
    <col min="11276" max="11520" width="11.42578125" style="164"/>
    <col min="11521" max="11522" width="4.28515625" style="164" customWidth="1"/>
    <col min="11523" max="11523" width="5.5703125" style="164" customWidth="1"/>
    <col min="11524" max="11524" width="5.28515625" style="164" customWidth="1"/>
    <col min="11525" max="11525" width="44.7109375" style="164" customWidth="1"/>
    <col min="11526" max="11526" width="15.85546875" style="164" bestFit="1" customWidth="1"/>
    <col min="11527" max="11527" width="17.28515625" style="164" customWidth="1"/>
    <col min="11528" max="11528" width="16.7109375" style="164" customWidth="1"/>
    <col min="11529" max="11529" width="11.42578125" style="164"/>
    <col min="11530" max="11530" width="16.28515625" style="164" bestFit="1" customWidth="1"/>
    <col min="11531" max="11531" width="21.7109375" style="164" bestFit="1" customWidth="1"/>
    <col min="11532" max="11776" width="11.42578125" style="164"/>
    <col min="11777" max="11778" width="4.28515625" style="164" customWidth="1"/>
    <col min="11779" max="11779" width="5.5703125" style="164" customWidth="1"/>
    <col min="11780" max="11780" width="5.28515625" style="164" customWidth="1"/>
    <col min="11781" max="11781" width="44.7109375" style="164" customWidth="1"/>
    <col min="11782" max="11782" width="15.85546875" style="164" bestFit="1" customWidth="1"/>
    <col min="11783" max="11783" width="17.28515625" style="164" customWidth="1"/>
    <col min="11784" max="11784" width="16.7109375" style="164" customWidth="1"/>
    <col min="11785" max="11785" width="11.42578125" style="164"/>
    <col min="11786" max="11786" width="16.28515625" style="164" bestFit="1" customWidth="1"/>
    <col min="11787" max="11787" width="21.7109375" style="164" bestFit="1" customWidth="1"/>
    <col min="11788" max="12032" width="11.42578125" style="164"/>
    <col min="12033" max="12034" width="4.28515625" style="164" customWidth="1"/>
    <col min="12035" max="12035" width="5.5703125" style="164" customWidth="1"/>
    <col min="12036" max="12036" width="5.28515625" style="164" customWidth="1"/>
    <col min="12037" max="12037" width="44.7109375" style="164" customWidth="1"/>
    <col min="12038" max="12038" width="15.85546875" style="164" bestFit="1" customWidth="1"/>
    <col min="12039" max="12039" width="17.28515625" style="164" customWidth="1"/>
    <col min="12040" max="12040" width="16.7109375" style="164" customWidth="1"/>
    <col min="12041" max="12041" width="11.42578125" style="164"/>
    <col min="12042" max="12042" width="16.28515625" style="164" bestFit="1" customWidth="1"/>
    <col min="12043" max="12043" width="21.7109375" style="164" bestFit="1" customWidth="1"/>
    <col min="12044" max="12288" width="11.42578125" style="164"/>
    <col min="12289" max="12290" width="4.28515625" style="164" customWidth="1"/>
    <col min="12291" max="12291" width="5.5703125" style="164" customWidth="1"/>
    <col min="12292" max="12292" width="5.28515625" style="164" customWidth="1"/>
    <col min="12293" max="12293" width="44.7109375" style="164" customWidth="1"/>
    <col min="12294" max="12294" width="15.85546875" style="164" bestFit="1" customWidth="1"/>
    <col min="12295" max="12295" width="17.28515625" style="164" customWidth="1"/>
    <col min="12296" max="12296" width="16.7109375" style="164" customWidth="1"/>
    <col min="12297" max="12297" width="11.42578125" style="164"/>
    <col min="12298" max="12298" width="16.28515625" style="164" bestFit="1" customWidth="1"/>
    <col min="12299" max="12299" width="21.7109375" style="164" bestFit="1" customWidth="1"/>
    <col min="12300" max="12544" width="11.42578125" style="164"/>
    <col min="12545" max="12546" width="4.28515625" style="164" customWidth="1"/>
    <col min="12547" max="12547" width="5.5703125" style="164" customWidth="1"/>
    <col min="12548" max="12548" width="5.28515625" style="164" customWidth="1"/>
    <col min="12549" max="12549" width="44.7109375" style="164" customWidth="1"/>
    <col min="12550" max="12550" width="15.85546875" style="164" bestFit="1" customWidth="1"/>
    <col min="12551" max="12551" width="17.28515625" style="164" customWidth="1"/>
    <col min="12552" max="12552" width="16.7109375" style="164" customWidth="1"/>
    <col min="12553" max="12553" width="11.42578125" style="164"/>
    <col min="12554" max="12554" width="16.28515625" style="164" bestFit="1" customWidth="1"/>
    <col min="12555" max="12555" width="21.7109375" style="164" bestFit="1" customWidth="1"/>
    <col min="12556" max="12800" width="11.42578125" style="164"/>
    <col min="12801" max="12802" width="4.28515625" style="164" customWidth="1"/>
    <col min="12803" max="12803" width="5.5703125" style="164" customWidth="1"/>
    <col min="12804" max="12804" width="5.28515625" style="164" customWidth="1"/>
    <col min="12805" max="12805" width="44.7109375" style="164" customWidth="1"/>
    <col min="12806" max="12806" width="15.85546875" style="164" bestFit="1" customWidth="1"/>
    <col min="12807" max="12807" width="17.28515625" style="164" customWidth="1"/>
    <col min="12808" max="12808" width="16.7109375" style="164" customWidth="1"/>
    <col min="12809" max="12809" width="11.42578125" style="164"/>
    <col min="12810" max="12810" width="16.28515625" style="164" bestFit="1" customWidth="1"/>
    <col min="12811" max="12811" width="21.7109375" style="164" bestFit="1" customWidth="1"/>
    <col min="12812" max="13056" width="11.42578125" style="164"/>
    <col min="13057" max="13058" width="4.28515625" style="164" customWidth="1"/>
    <col min="13059" max="13059" width="5.5703125" style="164" customWidth="1"/>
    <col min="13060" max="13060" width="5.28515625" style="164" customWidth="1"/>
    <col min="13061" max="13061" width="44.7109375" style="164" customWidth="1"/>
    <col min="13062" max="13062" width="15.85546875" style="164" bestFit="1" customWidth="1"/>
    <col min="13063" max="13063" width="17.28515625" style="164" customWidth="1"/>
    <col min="13064" max="13064" width="16.7109375" style="164" customWidth="1"/>
    <col min="13065" max="13065" width="11.42578125" style="164"/>
    <col min="13066" max="13066" width="16.28515625" style="164" bestFit="1" customWidth="1"/>
    <col min="13067" max="13067" width="21.7109375" style="164" bestFit="1" customWidth="1"/>
    <col min="13068" max="13312" width="11.42578125" style="164"/>
    <col min="13313" max="13314" width="4.28515625" style="164" customWidth="1"/>
    <col min="13315" max="13315" width="5.5703125" style="164" customWidth="1"/>
    <col min="13316" max="13316" width="5.28515625" style="164" customWidth="1"/>
    <col min="13317" max="13317" width="44.7109375" style="164" customWidth="1"/>
    <col min="13318" max="13318" width="15.85546875" style="164" bestFit="1" customWidth="1"/>
    <col min="13319" max="13319" width="17.28515625" style="164" customWidth="1"/>
    <col min="13320" max="13320" width="16.7109375" style="164" customWidth="1"/>
    <col min="13321" max="13321" width="11.42578125" style="164"/>
    <col min="13322" max="13322" width="16.28515625" style="164" bestFit="1" customWidth="1"/>
    <col min="13323" max="13323" width="21.7109375" style="164" bestFit="1" customWidth="1"/>
    <col min="13324" max="13568" width="11.42578125" style="164"/>
    <col min="13569" max="13570" width="4.28515625" style="164" customWidth="1"/>
    <col min="13571" max="13571" width="5.5703125" style="164" customWidth="1"/>
    <col min="13572" max="13572" width="5.28515625" style="164" customWidth="1"/>
    <col min="13573" max="13573" width="44.7109375" style="164" customWidth="1"/>
    <col min="13574" max="13574" width="15.85546875" style="164" bestFit="1" customWidth="1"/>
    <col min="13575" max="13575" width="17.28515625" style="164" customWidth="1"/>
    <col min="13576" max="13576" width="16.7109375" style="164" customWidth="1"/>
    <col min="13577" max="13577" width="11.42578125" style="164"/>
    <col min="13578" max="13578" width="16.28515625" style="164" bestFit="1" customWidth="1"/>
    <col min="13579" max="13579" width="21.7109375" style="164" bestFit="1" customWidth="1"/>
    <col min="13580" max="13824" width="11.42578125" style="164"/>
    <col min="13825" max="13826" width="4.28515625" style="164" customWidth="1"/>
    <col min="13827" max="13827" width="5.5703125" style="164" customWidth="1"/>
    <col min="13828" max="13828" width="5.28515625" style="164" customWidth="1"/>
    <col min="13829" max="13829" width="44.7109375" style="164" customWidth="1"/>
    <col min="13830" max="13830" width="15.85546875" style="164" bestFit="1" customWidth="1"/>
    <col min="13831" max="13831" width="17.28515625" style="164" customWidth="1"/>
    <col min="13832" max="13832" width="16.7109375" style="164" customWidth="1"/>
    <col min="13833" max="13833" width="11.42578125" style="164"/>
    <col min="13834" max="13834" width="16.28515625" style="164" bestFit="1" customWidth="1"/>
    <col min="13835" max="13835" width="21.7109375" style="164" bestFit="1" customWidth="1"/>
    <col min="13836" max="14080" width="11.42578125" style="164"/>
    <col min="14081" max="14082" width="4.28515625" style="164" customWidth="1"/>
    <col min="14083" max="14083" width="5.5703125" style="164" customWidth="1"/>
    <col min="14084" max="14084" width="5.28515625" style="164" customWidth="1"/>
    <col min="14085" max="14085" width="44.7109375" style="164" customWidth="1"/>
    <col min="14086" max="14086" width="15.85546875" style="164" bestFit="1" customWidth="1"/>
    <col min="14087" max="14087" width="17.28515625" style="164" customWidth="1"/>
    <col min="14088" max="14088" width="16.7109375" style="164" customWidth="1"/>
    <col min="14089" max="14089" width="11.42578125" style="164"/>
    <col min="14090" max="14090" width="16.28515625" style="164" bestFit="1" customWidth="1"/>
    <col min="14091" max="14091" width="21.7109375" style="164" bestFit="1" customWidth="1"/>
    <col min="14092" max="14336" width="11.42578125" style="164"/>
    <col min="14337" max="14338" width="4.28515625" style="164" customWidth="1"/>
    <col min="14339" max="14339" width="5.5703125" style="164" customWidth="1"/>
    <col min="14340" max="14340" width="5.28515625" style="164" customWidth="1"/>
    <col min="14341" max="14341" width="44.7109375" style="164" customWidth="1"/>
    <col min="14342" max="14342" width="15.85546875" style="164" bestFit="1" customWidth="1"/>
    <col min="14343" max="14343" width="17.28515625" style="164" customWidth="1"/>
    <col min="14344" max="14344" width="16.7109375" style="164" customWidth="1"/>
    <col min="14345" max="14345" width="11.42578125" style="164"/>
    <col min="14346" max="14346" width="16.28515625" style="164" bestFit="1" customWidth="1"/>
    <col min="14347" max="14347" width="21.7109375" style="164" bestFit="1" customWidth="1"/>
    <col min="14348" max="14592" width="11.42578125" style="164"/>
    <col min="14593" max="14594" width="4.28515625" style="164" customWidth="1"/>
    <col min="14595" max="14595" width="5.5703125" style="164" customWidth="1"/>
    <col min="14596" max="14596" width="5.28515625" style="164" customWidth="1"/>
    <col min="14597" max="14597" width="44.7109375" style="164" customWidth="1"/>
    <col min="14598" max="14598" width="15.85546875" style="164" bestFit="1" customWidth="1"/>
    <col min="14599" max="14599" width="17.28515625" style="164" customWidth="1"/>
    <col min="14600" max="14600" width="16.7109375" style="164" customWidth="1"/>
    <col min="14601" max="14601" width="11.42578125" style="164"/>
    <col min="14602" max="14602" width="16.28515625" style="164" bestFit="1" customWidth="1"/>
    <col min="14603" max="14603" width="21.7109375" style="164" bestFit="1" customWidth="1"/>
    <col min="14604" max="14848" width="11.42578125" style="164"/>
    <col min="14849" max="14850" width="4.28515625" style="164" customWidth="1"/>
    <col min="14851" max="14851" width="5.5703125" style="164" customWidth="1"/>
    <col min="14852" max="14852" width="5.28515625" style="164" customWidth="1"/>
    <col min="14853" max="14853" width="44.7109375" style="164" customWidth="1"/>
    <col min="14854" max="14854" width="15.85546875" style="164" bestFit="1" customWidth="1"/>
    <col min="14855" max="14855" width="17.28515625" style="164" customWidth="1"/>
    <col min="14856" max="14856" width="16.7109375" style="164" customWidth="1"/>
    <col min="14857" max="14857" width="11.42578125" style="164"/>
    <col min="14858" max="14858" width="16.28515625" style="164" bestFit="1" customWidth="1"/>
    <col min="14859" max="14859" width="21.7109375" style="164" bestFit="1" customWidth="1"/>
    <col min="14860" max="15104" width="11.42578125" style="164"/>
    <col min="15105" max="15106" width="4.28515625" style="164" customWidth="1"/>
    <col min="15107" max="15107" width="5.5703125" style="164" customWidth="1"/>
    <col min="15108" max="15108" width="5.28515625" style="164" customWidth="1"/>
    <col min="15109" max="15109" width="44.7109375" style="164" customWidth="1"/>
    <col min="15110" max="15110" width="15.85546875" style="164" bestFit="1" customWidth="1"/>
    <col min="15111" max="15111" width="17.28515625" style="164" customWidth="1"/>
    <col min="15112" max="15112" width="16.7109375" style="164" customWidth="1"/>
    <col min="15113" max="15113" width="11.42578125" style="164"/>
    <col min="15114" max="15114" width="16.28515625" style="164" bestFit="1" customWidth="1"/>
    <col min="15115" max="15115" width="21.7109375" style="164" bestFit="1" customWidth="1"/>
    <col min="15116" max="15360" width="11.42578125" style="164"/>
    <col min="15361" max="15362" width="4.28515625" style="164" customWidth="1"/>
    <col min="15363" max="15363" width="5.5703125" style="164" customWidth="1"/>
    <col min="15364" max="15364" width="5.28515625" style="164" customWidth="1"/>
    <col min="15365" max="15365" width="44.7109375" style="164" customWidth="1"/>
    <col min="15366" max="15366" width="15.85546875" style="164" bestFit="1" customWidth="1"/>
    <col min="15367" max="15367" width="17.28515625" style="164" customWidth="1"/>
    <col min="15368" max="15368" width="16.7109375" style="164" customWidth="1"/>
    <col min="15369" max="15369" width="11.42578125" style="164"/>
    <col min="15370" max="15370" width="16.28515625" style="164" bestFit="1" customWidth="1"/>
    <col min="15371" max="15371" width="21.7109375" style="164" bestFit="1" customWidth="1"/>
    <col min="15372" max="15616" width="11.42578125" style="164"/>
    <col min="15617" max="15618" width="4.28515625" style="164" customWidth="1"/>
    <col min="15619" max="15619" width="5.5703125" style="164" customWidth="1"/>
    <col min="15620" max="15620" width="5.28515625" style="164" customWidth="1"/>
    <col min="15621" max="15621" width="44.7109375" style="164" customWidth="1"/>
    <col min="15622" max="15622" width="15.85546875" style="164" bestFit="1" customWidth="1"/>
    <col min="15623" max="15623" width="17.28515625" style="164" customWidth="1"/>
    <col min="15624" max="15624" width="16.7109375" style="164" customWidth="1"/>
    <col min="15625" max="15625" width="11.42578125" style="164"/>
    <col min="15626" max="15626" width="16.28515625" style="164" bestFit="1" customWidth="1"/>
    <col min="15627" max="15627" width="21.7109375" style="164" bestFit="1" customWidth="1"/>
    <col min="15628" max="15872" width="11.42578125" style="164"/>
    <col min="15873" max="15874" width="4.28515625" style="164" customWidth="1"/>
    <col min="15875" max="15875" width="5.5703125" style="164" customWidth="1"/>
    <col min="15876" max="15876" width="5.28515625" style="164" customWidth="1"/>
    <col min="15877" max="15877" width="44.7109375" style="164" customWidth="1"/>
    <col min="15878" max="15878" width="15.85546875" style="164" bestFit="1" customWidth="1"/>
    <col min="15879" max="15879" width="17.28515625" style="164" customWidth="1"/>
    <col min="15880" max="15880" width="16.7109375" style="164" customWidth="1"/>
    <col min="15881" max="15881" width="11.42578125" style="164"/>
    <col min="15882" max="15882" width="16.28515625" style="164" bestFit="1" customWidth="1"/>
    <col min="15883" max="15883" width="21.7109375" style="164" bestFit="1" customWidth="1"/>
    <col min="15884" max="16128" width="11.42578125" style="164"/>
    <col min="16129" max="16130" width="4.28515625" style="164" customWidth="1"/>
    <col min="16131" max="16131" width="5.5703125" style="164" customWidth="1"/>
    <col min="16132" max="16132" width="5.28515625" style="164" customWidth="1"/>
    <col min="16133" max="16133" width="44.7109375" style="164" customWidth="1"/>
    <col min="16134" max="16134" width="15.85546875" style="164" bestFit="1" customWidth="1"/>
    <col min="16135" max="16135" width="17.28515625" style="164" customWidth="1"/>
    <col min="16136" max="16136" width="16.7109375" style="164" customWidth="1"/>
    <col min="16137" max="16137" width="11.42578125" style="164"/>
    <col min="16138" max="16138" width="16.28515625" style="164" bestFit="1" customWidth="1"/>
    <col min="16139" max="16139" width="21.7109375" style="164" bestFit="1" customWidth="1"/>
    <col min="16140" max="16384" width="11.42578125" style="164"/>
  </cols>
  <sheetData>
    <row r="2" spans="1:10" ht="15" x14ac:dyDescent="0.25">
      <c r="A2" s="267"/>
      <c r="B2" s="267"/>
      <c r="C2" s="267"/>
      <c r="D2" s="267"/>
      <c r="E2" s="267"/>
      <c r="F2" s="267"/>
      <c r="G2" s="267"/>
      <c r="H2" s="267"/>
    </row>
    <row r="3" spans="1:10" ht="18" customHeight="1" x14ac:dyDescent="0.2">
      <c r="A3" s="268" t="s">
        <v>218</v>
      </c>
      <c r="B3" s="268"/>
      <c r="C3" s="268"/>
      <c r="D3" s="268"/>
      <c r="E3" s="268"/>
      <c r="F3" s="268"/>
      <c r="G3" s="268"/>
      <c r="H3" s="268"/>
    </row>
    <row r="4" spans="1:10" s="134" customFormat="1" ht="18" customHeight="1" x14ac:dyDescent="0.2">
      <c r="A4" s="268" t="s">
        <v>219</v>
      </c>
      <c r="B4" s="268"/>
      <c r="C4" s="268"/>
      <c r="D4" s="268"/>
      <c r="E4" s="268"/>
      <c r="F4" s="268"/>
      <c r="G4" s="269"/>
      <c r="H4" s="269"/>
    </row>
    <row r="5" spans="1:10" ht="18" x14ac:dyDescent="0.25">
      <c r="A5" s="135"/>
      <c r="B5" s="136"/>
      <c r="C5" s="136"/>
      <c r="D5" s="136"/>
      <c r="E5" s="136"/>
    </row>
    <row r="6" spans="1:10" ht="26.25" x14ac:dyDescent="0.25">
      <c r="A6" s="137"/>
      <c r="B6" s="138"/>
      <c r="C6" s="138"/>
      <c r="D6" s="139"/>
      <c r="E6" s="140"/>
      <c r="F6" s="141" t="s">
        <v>174</v>
      </c>
      <c r="G6" s="141" t="s">
        <v>175</v>
      </c>
      <c r="H6" s="142" t="s">
        <v>176</v>
      </c>
      <c r="I6" s="143"/>
    </row>
    <row r="7" spans="1:10" ht="15.75" customHeight="1" x14ac:dyDescent="0.25">
      <c r="A7" s="270" t="s">
        <v>133</v>
      </c>
      <c r="B7" s="262"/>
      <c r="C7" s="262"/>
      <c r="D7" s="262"/>
      <c r="E7" s="271"/>
      <c r="F7" s="168">
        <f>+F8+F9</f>
        <v>795167</v>
      </c>
      <c r="G7" s="144">
        <f>G8+G9</f>
        <v>0</v>
      </c>
      <c r="H7" s="144">
        <f>+H8+H9</f>
        <v>0</v>
      </c>
      <c r="I7" s="145"/>
    </row>
    <row r="8" spans="1:10" ht="15.75" customHeight="1" x14ac:dyDescent="0.25">
      <c r="A8" s="259" t="s">
        <v>134</v>
      </c>
      <c r="B8" s="260"/>
      <c r="C8" s="260"/>
      <c r="D8" s="260"/>
      <c r="E8" s="272"/>
      <c r="F8" s="169">
        <v>795167</v>
      </c>
      <c r="G8" s="146"/>
      <c r="H8" s="146"/>
    </row>
    <row r="9" spans="1:10" ht="15.75" x14ac:dyDescent="0.25">
      <c r="A9" s="273" t="s">
        <v>199</v>
      </c>
      <c r="B9" s="272"/>
      <c r="C9" s="272"/>
      <c r="D9" s="272"/>
      <c r="E9" s="272"/>
      <c r="F9" s="169">
        <v>0</v>
      </c>
      <c r="G9" s="146">
        <v>0</v>
      </c>
      <c r="H9" s="146"/>
    </row>
    <row r="10" spans="1:10" ht="15.75" x14ac:dyDescent="0.25">
      <c r="A10" s="147" t="s">
        <v>135</v>
      </c>
      <c r="B10" s="163"/>
      <c r="C10" s="163"/>
      <c r="D10" s="163"/>
      <c r="E10" s="163"/>
      <c r="F10" s="168">
        <f>+F11+F12</f>
        <v>804075.29999999993</v>
      </c>
      <c r="G10" s="144">
        <f>+G11+G12</f>
        <v>0</v>
      </c>
      <c r="H10" s="144">
        <f>+H11+H12</f>
        <v>0</v>
      </c>
    </row>
    <row r="11" spans="1:10" ht="15.75" customHeight="1" x14ac:dyDescent="0.25">
      <c r="A11" s="263" t="s">
        <v>136</v>
      </c>
      <c r="B11" s="260"/>
      <c r="C11" s="260"/>
      <c r="D11" s="260"/>
      <c r="E11" s="274"/>
      <c r="F11" s="169">
        <v>793580.45</v>
      </c>
      <c r="G11" s="146"/>
      <c r="H11" s="148"/>
      <c r="I11" s="123"/>
      <c r="J11" s="123"/>
    </row>
    <row r="12" spans="1:10" ht="15.75" x14ac:dyDescent="0.25">
      <c r="A12" s="275" t="s">
        <v>200</v>
      </c>
      <c r="B12" s="272"/>
      <c r="C12" s="272"/>
      <c r="D12" s="272"/>
      <c r="E12" s="272"/>
      <c r="F12" s="170">
        <v>10494.85</v>
      </c>
      <c r="G12" s="149"/>
      <c r="H12" s="148"/>
      <c r="I12" s="123"/>
      <c r="J12" s="123"/>
    </row>
    <row r="13" spans="1:10" ht="15.75" customHeight="1" x14ac:dyDescent="0.25">
      <c r="A13" s="261" t="s">
        <v>137</v>
      </c>
      <c r="B13" s="262"/>
      <c r="C13" s="262"/>
      <c r="D13" s="262"/>
      <c r="E13" s="262"/>
      <c r="F13" s="171">
        <f>+F7-F10</f>
        <v>-8908.2999999999302</v>
      </c>
      <c r="G13" s="150">
        <f>+G7-G10</f>
        <v>0</v>
      </c>
      <c r="H13" s="150">
        <f>+H7-H10</f>
        <v>0</v>
      </c>
      <c r="J13" s="123"/>
    </row>
    <row r="14" spans="1:10" ht="18" x14ac:dyDescent="0.2">
      <c r="A14" s="268"/>
      <c r="B14" s="257"/>
      <c r="C14" s="257"/>
      <c r="D14" s="257"/>
      <c r="E14" s="257"/>
      <c r="F14" s="258"/>
      <c r="G14" s="258"/>
      <c r="H14" s="258"/>
    </row>
    <row r="15" spans="1:10" ht="26.25" x14ac:dyDescent="0.25">
      <c r="A15" s="137"/>
      <c r="B15" s="138"/>
      <c r="C15" s="138"/>
      <c r="D15" s="139"/>
      <c r="E15" s="140"/>
      <c r="F15" s="141" t="s">
        <v>174</v>
      </c>
      <c r="G15" s="141" t="s">
        <v>175</v>
      </c>
      <c r="H15" s="142" t="s">
        <v>176</v>
      </c>
      <c r="J15" s="123"/>
    </row>
    <row r="16" spans="1:10" ht="15.75" customHeight="1" x14ac:dyDescent="0.25">
      <c r="A16" s="276" t="s">
        <v>201</v>
      </c>
      <c r="B16" s="277"/>
      <c r="C16" s="277"/>
      <c r="D16" s="277"/>
      <c r="E16" s="278"/>
      <c r="F16" s="151"/>
      <c r="G16" s="151"/>
      <c r="H16" s="152"/>
      <c r="J16" s="123"/>
    </row>
    <row r="17" spans="1:11" ht="15.75" customHeight="1" x14ac:dyDescent="0.25">
      <c r="A17" s="264" t="s">
        <v>202</v>
      </c>
      <c r="B17" s="265"/>
      <c r="C17" s="265"/>
      <c r="D17" s="265"/>
      <c r="E17" s="266"/>
      <c r="F17" s="172">
        <v>8908.2999999999993</v>
      </c>
      <c r="G17" s="153"/>
      <c r="H17" s="150"/>
      <c r="J17" s="123"/>
    </row>
    <row r="18" spans="1:11" s="128" customFormat="1" ht="18" x14ac:dyDescent="0.25">
      <c r="A18" s="256"/>
      <c r="B18" s="257"/>
      <c r="C18" s="257"/>
      <c r="D18" s="257"/>
      <c r="E18" s="257"/>
      <c r="F18" s="258"/>
      <c r="G18" s="258"/>
      <c r="H18" s="258"/>
      <c r="J18" s="154"/>
    </row>
    <row r="19" spans="1:11" s="128" customFormat="1" ht="26.25" x14ac:dyDescent="0.25">
      <c r="A19" s="137"/>
      <c r="B19" s="138"/>
      <c r="C19" s="138"/>
      <c r="D19" s="139"/>
      <c r="E19" s="140"/>
      <c r="F19" s="141" t="s">
        <v>174</v>
      </c>
      <c r="G19" s="141" t="s">
        <v>175</v>
      </c>
      <c r="H19" s="142" t="s">
        <v>176</v>
      </c>
      <c r="J19" s="154"/>
      <c r="K19" s="154"/>
    </row>
    <row r="20" spans="1:11" s="128" customFormat="1" ht="18" customHeight="1" x14ac:dyDescent="0.25">
      <c r="A20" s="259" t="s">
        <v>138</v>
      </c>
      <c r="B20" s="260"/>
      <c r="C20" s="260"/>
      <c r="D20" s="260"/>
      <c r="E20" s="260"/>
      <c r="F20" s="149"/>
      <c r="G20" s="149"/>
      <c r="H20" s="149"/>
      <c r="J20" s="154"/>
    </row>
    <row r="21" spans="1:11" s="128" customFormat="1" ht="18" customHeight="1" x14ac:dyDescent="0.25">
      <c r="A21" s="259" t="s">
        <v>139</v>
      </c>
      <c r="B21" s="260"/>
      <c r="C21" s="260"/>
      <c r="D21" s="260"/>
      <c r="E21" s="260"/>
      <c r="F21" s="149"/>
      <c r="G21" s="149"/>
      <c r="H21" s="149"/>
    </row>
    <row r="22" spans="1:11" s="128" customFormat="1" ht="18" customHeight="1" x14ac:dyDescent="0.25">
      <c r="A22" s="261" t="s">
        <v>140</v>
      </c>
      <c r="B22" s="262"/>
      <c r="C22" s="262"/>
      <c r="D22" s="262"/>
      <c r="E22" s="262"/>
      <c r="F22" s="144">
        <f>F20-F21</f>
        <v>0</v>
      </c>
      <c r="G22" s="144">
        <f>G20-G21</f>
        <v>0</v>
      </c>
      <c r="H22" s="144">
        <f>H20-H21</f>
        <v>0</v>
      </c>
      <c r="J22" s="155"/>
      <c r="K22" s="154"/>
    </row>
    <row r="23" spans="1:11" s="128" customFormat="1" ht="18" x14ac:dyDescent="0.25">
      <c r="A23" s="256"/>
      <c r="B23" s="257"/>
      <c r="C23" s="257"/>
      <c r="D23" s="257"/>
      <c r="E23" s="257"/>
      <c r="F23" s="258"/>
      <c r="G23" s="258"/>
      <c r="H23" s="258"/>
    </row>
    <row r="24" spans="1:11" s="128" customFormat="1" ht="18" customHeight="1" x14ac:dyDescent="0.25">
      <c r="A24" s="263" t="s">
        <v>141</v>
      </c>
      <c r="B24" s="260"/>
      <c r="C24" s="260"/>
      <c r="D24" s="260"/>
      <c r="E24" s="260"/>
      <c r="F24" s="149" t="str">
        <f>IF((F13+F17+F22)&lt;&gt;0,"NESLAGANJE ZBROJA",(F13+F17+F22))</f>
        <v>NESLAGANJE ZBROJA</v>
      </c>
      <c r="G24" s="149">
        <f>IF((G13+G17+G22)&lt;&gt;0,"NESLAGANJE ZBROJA",(G13+G17+G22))</f>
        <v>0</v>
      </c>
      <c r="H24" s="149">
        <f>IF((H13+H17+H22)&lt;&gt;0,"NESLAGANJE ZBROJA",(H13+H17+H22))</f>
        <v>0</v>
      </c>
    </row>
    <row r="25" spans="1:11" s="128" customFormat="1" ht="18" customHeight="1" x14ac:dyDescent="0.25">
      <c r="A25" s="156"/>
      <c r="B25" s="136"/>
      <c r="C25" s="136"/>
      <c r="D25" s="136"/>
      <c r="E25" s="136"/>
    </row>
    <row r="26" spans="1:11" ht="48.75" customHeight="1" x14ac:dyDescent="0.25">
      <c r="A26" s="254" t="s">
        <v>203</v>
      </c>
      <c r="B26" s="255"/>
      <c r="C26" s="255"/>
      <c r="D26" s="255"/>
      <c r="E26" s="255"/>
      <c r="F26" s="255"/>
      <c r="G26" s="255"/>
      <c r="H26" s="255"/>
    </row>
    <row r="27" spans="1:11" x14ac:dyDescent="0.2">
      <c r="E27" s="158"/>
    </row>
    <row r="31" spans="1:11" x14ac:dyDescent="0.2">
      <c r="F31" s="123"/>
      <c r="G31" s="123"/>
      <c r="H31" s="123"/>
    </row>
    <row r="32" spans="1:11" x14ac:dyDescent="0.2">
      <c r="F32" s="123"/>
      <c r="G32" s="123"/>
      <c r="H32" s="123"/>
    </row>
    <row r="33" spans="5:8" x14ac:dyDescent="0.2">
      <c r="E33" s="159"/>
      <c r="F33" s="125"/>
      <c r="G33" s="125"/>
      <c r="H33" s="125"/>
    </row>
    <row r="34" spans="5:8" x14ac:dyDescent="0.2">
      <c r="E34" s="159"/>
      <c r="F34" s="123"/>
      <c r="G34" s="123"/>
      <c r="H34" s="123"/>
    </row>
    <row r="35" spans="5:8" x14ac:dyDescent="0.2">
      <c r="E35" s="159"/>
      <c r="F35" s="123"/>
      <c r="G35" s="123"/>
      <c r="H35" s="123"/>
    </row>
    <row r="36" spans="5:8" x14ac:dyDescent="0.2">
      <c r="E36" s="159"/>
      <c r="F36" s="123"/>
      <c r="G36" s="123"/>
      <c r="H36" s="123"/>
    </row>
    <row r="37" spans="5:8" x14ac:dyDescent="0.2">
      <c r="E37" s="159"/>
      <c r="F37" s="123"/>
      <c r="G37" s="123"/>
      <c r="H37" s="123"/>
    </row>
    <row r="38" spans="5:8" x14ac:dyDescent="0.2">
      <c r="E38" s="159"/>
    </row>
    <row r="43" spans="5:8" x14ac:dyDescent="0.2">
      <c r="F43" s="123"/>
    </row>
    <row r="44" spans="5:8" x14ac:dyDescent="0.2">
      <c r="F44" s="123"/>
    </row>
    <row r="45" spans="5:8" x14ac:dyDescent="0.2">
      <c r="F45" s="123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view="pageBreakPreview" zoomScale="60" zoomScaleNormal="100" workbookViewId="0">
      <selection activeCell="G5" sqref="G5"/>
    </sheetView>
  </sheetViews>
  <sheetFormatPr defaultColWidth="11.42578125" defaultRowHeight="12.75" x14ac:dyDescent="0.2"/>
  <cols>
    <col min="1" max="1" width="29.28515625" style="98" customWidth="1"/>
    <col min="2" max="3" width="17.5703125" style="98" customWidth="1"/>
    <col min="4" max="4" width="17.5703125" style="129" customWidth="1"/>
    <col min="5" max="8" width="17.5703125" style="164" customWidth="1"/>
    <col min="9" max="9" width="7.85546875" style="164" customWidth="1"/>
    <col min="10" max="10" width="14.28515625" style="164" customWidth="1"/>
    <col min="11" max="11" width="7.85546875" style="164" customWidth="1"/>
    <col min="12" max="256" width="11.42578125" style="164"/>
    <col min="257" max="257" width="16" style="164" customWidth="1"/>
    <col min="258" max="264" width="17.5703125" style="164" customWidth="1"/>
    <col min="265" max="265" width="7.85546875" style="164" customWidth="1"/>
    <col min="266" max="266" width="14.28515625" style="164" customWidth="1"/>
    <col min="267" max="267" width="7.85546875" style="164" customWidth="1"/>
    <col min="268" max="512" width="11.42578125" style="164"/>
    <col min="513" max="513" width="16" style="164" customWidth="1"/>
    <col min="514" max="520" width="17.5703125" style="164" customWidth="1"/>
    <col min="521" max="521" width="7.85546875" style="164" customWidth="1"/>
    <col min="522" max="522" width="14.28515625" style="164" customWidth="1"/>
    <col min="523" max="523" width="7.85546875" style="164" customWidth="1"/>
    <col min="524" max="768" width="11.42578125" style="164"/>
    <col min="769" max="769" width="16" style="164" customWidth="1"/>
    <col min="770" max="776" width="17.5703125" style="164" customWidth="1"/>
    <col min="777" max="777" width="7.85546875" style="164" customWidth="1"/>
    <col min="778" max="778" width="14.28515625" style="164" customWidth="1"/>
    <col min="779" max="779" width="7.85546875" style="164" customWidth="1"/>
    <col min="780" max="1024" width="11.42578125" style="164"/>
    <col min="1025" max="1025" width="16" style="164" customWidth="1"/>
    <col min="1026" max="1032" width="17.5703125" style="164" customWidth="1"/>
    <col min="1033" max="1033" width="7.85546875" style="164" customWidth="1"/>
    <col min="1034" max="1034" width="14.28515625" style="164" customWidth="1"/>
    <col min="1035" max="1035" width="7.85546875" style="164" customWidth="1"/>
    <col min="1036" max="1280" width="11.42578125" style="164"/>
    <col min="1281" max="1281" width="16" style="164" customWidth="1"/>
    <col min="1282" max="1288" width="17.5703125" style="164" customWidth="1"/>
    <col min="1289" max="1289" width="7.85546875" style="164" customWidth="1"/>
    <col min="1290" max="1290" width="14.28515625" style="164" customWidth="1"/>
    <col min="1291" max="1291" width="7.85546875" style="164" customWidth="1"/>
    <col min="1292" max="1536" width="11.42578125" style="164"/>
    <col min="1537" max="1537" width="16" style="164" customWidth="1"/>
    <col min="1538" max="1544" width="17.5703125" style="164" customWidth="1"/>
    <col min="1545" max="1545" width="7.85546875" style="164" customWidth="1"/>
    <col min="1546" max="1546" width="14.28515625" style="164" customWidth="1"/>
    <col min="1547" max="1547" width="7.85546875" style="164" customWidth="1"/>
    <col min="1548" max="1792" width="11.42578125" style="164"/>
    <col min="1793" max="1793" width="16" style="164" customWidth="1"/>
    <col min="1794" max="1800" width="17.5703125" style="164" customWidth="1"/>
    <col min="1801" max="1801" width="7.85546875" style="164" customWidth="1"/>
    <col min="1802" max="1802" width="14.28515625" style="164" customWidth="1"/>
    <col min="1803" max="1803" width="7.85546875" style="164" customWidth="1"/>
    <col min="1804" max="2048" width="11.42578125" style="164"/>
    <col min="2049" max="2049" width="16" style="164" customWidth="1"/>
    <col min="2050" max="2056" width="17.5703125" style="164" customWidth="1"/>
    <col min="2057" max="2057" width="7.85546875" style="164" customWidth="1"/>
    <col min="2058" max="2058" width="14.28515625" style="164" customWidth="1"/>
    <col min="2059" max="2059" width="7.85546875" style="164" customWidth="1"/>
    <col min="2060" max="2304" width="11.42578125" style="164"/>
    <col min="2305" max="2305" width="16" style="164" customWidth="1"/>
    <col min="2306" max="2312" width="17.5703125" style="164" customWidth="1"/>
    <col min="2313" max="2313" width="7.85546875" style="164" customWidth="1"/>
    <col min="2314" max="2314" width="14.28515625" style="164" customWidth="1"/>
    <col min="2315" max="2315" width="7.85546875" style="164" customWidth="1"/>
    <col min="2316" max="2560" width="11.42578125" style="164"/>
    <col min="2561" max="2561" width="16" style="164" customWidth="1"/>
    <col min="2562" max="2568" width="17.5703125" style="164" customWidth="1"/>
    <col min="2569" max="2569" width="7.85546875" style="164" customWidth="1"/>
    <col min="2570" max="2570" width="14.28515625" style="164" customWidth="1"/>
    <col min="2571" max="2571" width="7.85546875" style="164" customWidth="1"/>
    <col min="2572" max="2816" width="11.42578125" style="164"/>
    <col min="2817" max="2817" width="16" style="164" customWidth="1"/>
    <col min="2818" max="2824" width="17.5703125" style="164" customWidth="1"/>
    <col min="2825" max="2825" width="7.85546875" style="164" customWidth="1"/>
    <col min="2826" max="2826" width="14.28515625" style="164" customWidth="1"/>
    <col min="2827" max="2827" width="7.85546875" style="164" customWidth="1"/>
    <col min="2828" max="3072" width="11.42578125" style="164"/>
    <col min="3073" max="3073" width="16" style="164" customWidth="1"/>
    <col min="3074" max="3080" width="17.5703125" style="164" customWidth="1"/>
    <col min="3081" max="3081" width="7.85546875" style="164" customWidth="1"/>
    <col min="3082" max="3082" width="14.28515625" style="164" customWidth="1"/>
    <col min="3083" max="3083" width="7.85546875" style="164" customWidth="1"/>
    <col min="3084" max="3328" width="11.42578125" style="164"/>
    <col min="3329" max="3329" width="16" style="164" customWidth="1"/>
    <col min="3330" max="3336" width="17.5703125" style="164" customWidth="1"/>
    <col min="3337" max="3337" width="7.85546875" style="164" customWidth="1"/>
    <col min="3338" max="3338" width="14.28515625" style="164" customWidth="1"/>
    <col min="3339" max="3339" width="7.85546875" style="164" customWidth="1"/>
    <col min="3340" max="3584" width="11.42578125" style="164"/>
    <col min="3585" max="3585" width="16" style="164" customWidth="1"/>
    <col min="3586" max="3592" width="17.5703125" style="164" customWidth="1"/>
    <col min="3593" max="3593" width="7.85546875" style="164" customWidth="1"/>
    <col min="3594" max="3594" width="14.28515625" style="164" customWidth="1"/>
    <col min="3595" max="3595" width="7.85546875" style="164" customWidth="1"/>
    <col min="3596" max="3840" width="11.42578125" style="164"/>
    <col min="3841" max="3841" width="16" style="164" customWidth="1"/>
    <col min="3842" max="3848" width="17.5703125" style="164" customWidth="1"/>
    <col min="3849" max="3849" width="7.85546875" style="164" customWidth="1"/>
    <col min="3850" max="3850" width="14.28515625" style="164" customWidth="1"/>
    <col min="3851" max="3851" width="7.85546875" style="164" customWidth="1"/>
    <col min="3852" max="4096" width="11.42578125" style="164"/>
    <col min="4097" max="4097" width="16" style="164" customWidth="1"/>
    <col min="4098" max="4104" width="17.5703125" style="164" customWidth="1"/>
    <col min="4105" max="4105" width="7.85546875" style="164" customWidth="1"/>
    <col min="4106" max="4106" width="14.28515625" style="164" customWidth="1"/>
    <col min="4107" max="4107" width="7.85546875" style="164" customWidth="1"/>
    <col min="4108" max="4352" width="11.42578125" style="164"/>
    <col min="4353" max="4353" width="16" style="164" customWidth="1"/>
    <col min="4354" max="4360" width="17.5703125" style="164" customWidth="1"/>
    <col min="4361" max="4361" width="7.85546875" style="164" customWidth="1"/>
    <col min="4362" max="4362" width="14.28515625" style="164" customWidth="1"/>
    <col min="4363" max="4363" width="7.85546875" style="164" customWidth="1"/>
    <col min="4364" max="4608" width="11.42578125" style="164"/>
    <col min="4609" max="4609" width="16" style="164" customWidth="1"/>
    <col min="4610" max="4616" width="17.5703125" style="164" customWidth="1"/>
    <col min="4617" max="4617" width="7.85546875" style="164" customWidth="1"/>
    <col min="4618" max="4618" width="14.28515625" style="164" customWidth="1"/>
    <col min="4619" max="4619" width="7.85546875" style="164" customWidth="1"/>
    <col min="4620" max="4864" width="11.42578125" style="164"/>
    <col min="4865" max="4865" width="16" style="164" customWidth="1"/>
    <col min="4866" max="4872" width="17.5703125" style="164" customWidth="1"/>
    <col min="4873" max="4873" width="7.85546875" style="164" customWidth="1"/>
    <col min="4874" max="4874" width="14.28515625" style="164" customWidth="1"/>
    <col min="4875" max="4875" width="7.85546875" style="164" customWidth="1"/>
    <col min="4876" max="5120" width="11.42578125" style="164"/>
    <col min="5121" max="5121" width="16" style="164" customWidth="1"/>
    <col min="5122" max="5128" width="17.5703125" style="164" customWidth="1"/>
    <col min="5129" max="5129" width="7.85546875" style="164" customWidth="1"/>
    <col min="5130" max="5130" width="14.28515625" style="164" customWidth="1"/>
    <col min="5131" max="5131" width="7.85546875" style="164" customWidth="1"/>
    <col min="5132" max="5376" width="11.42578125" style="164"/>
    <col min="5377" max="5377" width="16" style="164" customWidth="1"/>
    <col min="5378" max="5384" width="17.5703125" style="164" customWidth="1"/>
    <col min="5385" max="5385" width="7.85546875" style="164" customWidth="1"/>
    <col min="5386" max="5386" width="14.28515625" style="164" customWidth="1"/>
    <col min="5387" max="5387" width="7.85546875" style="164" customWidth="1"/>
    <col min="5388" max="5632" width="11.42578125" style="164"/>
    <col min="5633" max="5633" width="16" style="164" customWidth="1"/>
    <col min="5634" max="5640" width="17.5703125" style="164" customWidth="1"/>
    <col min="5641" max="5641" width="7.85546875" style="164" customWidth="1"/>
    <col min="5642" max="5642" width="14.28515625" style="164" customWidth="1"/>
    <col min="5643" max="5643" width="7.85546875" style="164" customWidth="1"/>
    <col min="5644" max="5888" width="11.42578125" style="164"/>
    <col min="5889" max="5889" width="16" style="164" customWidth="1"/>
    <col min="5890" max="5896" width="17.5703125" style="164" customWidth="1"/>
    <col min="5897" max="5897" width="7.85546875" style="164" customWidth="1"/>
    <col min="5898" max="5898" width="14.28515625" style="164" customWidth="1"/>
    <col min="5899" max="5899" width="7.85546875" style="164" customWidth="1"/>
    <col min="5900" max="6144" width="11.42578125" style="164"/>
    <col min="6145" max="6145" width="16" style="164" customWidth="1"/>
    <col min="6146" max="6152" width="17.5703125" style="164" customWidth="1"/>
    <col min="6153" max="6153" width="7.85546875" style="164" customWidth="1"/>
    <col min="6154" max="6154" width="14.28515625" style="164" customWidth="1"/>
    <col min="6155" max="6155" width="7.85546875" style="164" customWidth="1"/>
    <col min="6156" max="6400" width="11.42578125" style="164"/>
    <col min="6401" max="6401" width="16" style="164" customWidth="1"/>
    <col min="6402" max="6408" width="17.5703125" style="164" customWidth="1"/>
    <col min="6409" max="6409" width="7.85546875" style="164" customWidth="1"/>
    <col min="6410" max="6410" width="14.28515625" style="164" customWidth="1"/>
    <col min="6411" max="6411" width="7.85546875" style="164" customWidth="1"/>
    <col min="6412" max="6656" width="11.42578125" style="164"/>
    <col min="6657" max="6657" width="16" style="164" customWidth="1"/>
    <col min="6658" max="6664" width="17.5703125" style="164" customWidth="1"/>
    <col min="6665" max="6665" width="7.85546875" style="164" customWidth="1"/>
    <col min="6666" max="6666" width="14.28515625" style="164" customWidth="1"/>
    <col min="6667" max="6667" width="7.85546875" style="164" customWidth="1"/>
    <col min="6668" max="6912" width="11.42578125" style="164"/>
    <col min="6913" max="6913" width="16" style="164" customWidth="1"/>
    <col min="6914" max="6920" width="17.5703125" style="164" customWidth="1"/>
    <col min="6921" max="6921" width="7.85546875" style="164" customWidth="1"/>
    <col min="6922" max="6922" width="14.28515625" style="164" customWidth="1"/>
    <col min="6923" max="6923" width="7.85546875" style="164" customWidth="1"/>
    <col min="6924" max="7168" width="11.42578125" style="164"/>
    <col min="7169" max="7169" width="16" style="164" customWidth="1"/>
    <col min="7170" max="7176" width="17.5703125" style="164" customWidth="1"/>
    <col min="7177" max="7177" width="7.85546875" style="164" customWidth="1"/>
    <col min="7178" max="7178" width="14.28515625" style="164" customWidth="1"/>
    <col min="7179" max="7179" width="7.85546875" style="164" customWidth="1"/>
    <col min="7180" max="7424" width="11.42578125" style="164"/>
    <col min="7425" max="7425" width="16" style="164" customWidth="1"/>
    <col min="7426" max="7432" width="17.5703125" style="164" customWidth="1"/>
    <col min="7433" max="7433" width="7.85546875" style="164" customWidth="1"/>
    <col min="7434" max="7434" width="14.28515625" style="164" customWidth="1"/>
    <col min="7435" max="7435" width="7.85546875" style="164" customWidth="1"/>
    <col min="7436" max="7680" width="11.42578125" style="164"/>
    <col min="7681" max="7681" width="16" style="164" customWidth="1"/>
    <col min="7682" max="7688" width="17.5703125" style="164" customWidth="1"/>
    <col min="7689" max="7689" width="7.85546875" style="164" customWidth="1"/>
    <col min="7690" max="7690" width="14.28515625" style="164" customWidth="1"/>
    <col min="7691" max="7691" width="7.85546875" style="164" customWidth="1"/>
    <col min="7692" max="7936" width="11.42578125" style="164"/>
    <col min="7937" max="7937" width="16" style="164" customWidth="1"/>
    <col min="7938" max="7944" width="17.5703125" style="164" customWidth="1"/>
    <col min="7945" max="7945" width="7.85546875" style="164" customWidth="1"/>
    <col min="7946" max="7946" width="14.28515625" style="164" customWidth="1"/>
    <col min="7947" max="7947" width="7.85546875" style="164" customWidth="1"/>
    <col min="7948" max="8192" width="11.42578125" style="164"/>
    <col min="8193" max="8193" width="16" style="164" customWidth="1"/>
    <col min="8194" max="8200" width="17.5703125" style="164" customWidth="1"/>
    <col min="8201" max="8201" width="7.85546875" style="164" customWidth="1"/>
    <col min="8202" max="8202" width="14.28515625" style="164" customWidth="1"/>
    <col min="8203" max="8203" width="7.85546875" style="164" customWidth="1"/>
    <col min="8204" max="8448" width="11.42578125" style="164"/>
    <col min="8449" max="8449" width="16" style="164" customWidth="1"/>
    <col min="8450" max="8456" width="17.5703125" style="164" customWidth="1"/>
    <col min="8457" max="8457" width="7.85546875" style="164" customWidth="1"/>
    <col min="8458" max="8458" width="14.28515625" style="164" customWidth="1"/>
    <col min="8459" max="8459" width="7.85546875" style="164" customWidth="1"/>
    <col min="8460" max="8704" width="11.42578125" style="164"/>
    <col min="8705" max="8705" width="16" style="164" customWidth="1"/>
    <col min="8706" max="8712" width="17.5703125" style="164" customWidth="1"/>
    <col min="8713" max="8713" width="7.85546875" style="164" customWidth="1"/>
    <col min="8714" max="8714" width="14.28515625" style="164" customWidth="1"/>
    <col min="8715" max="8715" width="7.85546875" style="164" customWidth="1"/>
    <col min="8716" max="8960" width="11.42578125" style="164"/>
    <col min="8961" max="8961" width="16" style="164" customWidth="1"/>
    <col min="8962" max="8968" width="17.5703125" style="164" customWidth="1"/>
    <col min="8969" max="8969" width="7.85546875" style="164" customWidth="1"/>
    <col min="8970" max="8970" width="14.28515625" style="164" customWidth="1"/>
    <col min="8971" max="8971" width="7.85546875" style="164" customWidth="1"/>
    <col min="8972" max="9216" width="11.42578125" style="164"/>
    <col min="9217" max="9217" width="16" style="164" customWidth="1"/>
    <col min="9218" max="9224" width="17.5703125" style="164" customWidth="1"/>
    <col min="9225" max="9225" width="7.85546875" style="164" customWidth="1"/>
    <col min="9226" max="9226" width="14.28515625" style="164" customWidth="1"/>
    <col min="9227" max="9227" width="7.85546875" style="164" customWidth="1"/>
    <col min="9228" max="9472" width="11.42578125" style="164"/>
    <col min="9473" max="9473" width="16" style="164" customWidth="1"/>
    <col min="9474" max="9480" width="17.5703125" style="164" customWidth="1"/>
    <col min="9481" max="9481" width="7.85546875" style="164" customWidth="1"/>
    <col min="9482" max="9482" width="14.28515625" style="164" customWidth="1"/>
    <col min="9483" max="9483" width="7.85546875" style="164" customWidth="1"/>
    <col min="9484" max="9728" width="11.42578125" style="164"/>
    <col min="9729" max="9729" width="16" style="164" customWidth="1"/>
    <col min="9730" max="9736" width="17.5703125" style="164" customWidth="1"/>
    <col min="9737" max="9737" width="7.85546875" style="164" customWidth="1"/>
    <col min="9738" max="9738" width="14.28515625" style="164" customWidth="1"/>
    <col min="9739" max="9739" width="7.85546875" style="164" customWidth="1"/>
    <col min="9740" max="9984" width="11.42578125" style="164"/>
    <col min="9985" max="9985" width="16" style="164" customWidth="1"/>
    <col min="9986" max="9992" width="17.5703125" style="164" customWidth="1"/>
    <col min="9993" max="9993" width="7.85546875" style="164" customWidth="1"/>
    <col min="9994" max="9994" width="14.28515625" style="164" customWidth="1"/>
    <col min="9995" max="9995" width="7.85546875" style="164" customWidth="1"/>
    <col min="9996" max="10240" width="11.42578125" style="164"/>
    <col min="10241" max="10241" width="16" style="164" customWidth="1"/>
    <col min="10242" max="10248" width="17.5703125" style="164" customWidth="1"/>
    <col min="10249" max="10249" width="7.85546875" style="164" customWidth="1"/>
    <col min="10250" max="10250" width="14.28515625" style="164" customWidth="1"/>
    <col min="10251" max="10251" width="7.85546875" style="164" customWidth="1"/>
    <col min="10252" max="10496" width="11.42578125" style="164"/>
    <col min="10497" max="10497" width="16" style="164" customWidth="1"/>
    <col min="10498" max="10504" width="17.5703125" style="164" customWidth="1"/>
    <col min="10505" max="10505" width="7.85546875" style="164" customWidth="1"/>
    <col min="10506" max="10506" width="14.28515625" style="164" customWidth="1"/>
    <col min="10507" max="10507" width="7.85546875" style="164" customWidth="1"/>
    <col min="10508" max="10752" width="11.42578125" style="164"/>
    <col min="10753" max="10753" width="16" style="164" customWidth="1"/>
    <col min="10754" max="10760" width="17.5703125" style="164" customWidth="1"/>
    <col min="10761" max="10761" width="7.85546875" style="164" customWidth="1"/>
    <col min="10762" max="10762" width="14.28515625" style="164" customWidth="1"/>
    <col min="10763" max="10763" width="7.85546875" style="164" customWidth="1"/>
    <col min="10764" max="11008" width="11.42578125" style="164"/>
    <col min="11009" max="11009" width="16" style="164" customWidth="1"/>
    <col min="11010" max="11016" width="17.5703125" style="164" customWidth="1"/>
    <col min="11017" max="11017" width="7.85546875" style="164" customWidth="1"/>
    <col min="11018" max="11018" width="14.28515625" style="164" customWidth="1"/>
    <col min="11019" max="11019" width="7.85546875" style="164" customWidth="1"/>
    <col min="11020" max="11264" width="11.42578125" style="164"/>
    <col min="11265" max="11265" width="16" style="164" customWidth="1"/>
    <col min="11266" max="11272" width="17.5703125" style="164" customWidth="1"/>
    <col min="11273" max="11273" width="7.85546875" style="164" customWidth="1"/>
    <col min="11274" max="11274" width="14.28515625" style="164" customWidth="1"/>
    <col min="11275" max="11275" width="7.85546875" style="164" customWidth="1"/>
    <col min="11276" max="11520" width="11.42578125" style="164"/>
    <col min="11521" max="11521" width="16" style="164" customWidth="1"/>
    <col min="11522" max="11528" width="17.5703125" style="164" customWidth="1"/>
    <col min="11529" max="11529" width="7.85546875" style="164" customWidth="1"/>
    <col min="11530" max="11530" width="14.28515625" style="164" customWidth="1"/>
    <col min="11531" max="11531" width="7.85546875" style="164" customWidth="1"/>
    <col min="11532" max="11776" width="11.42578125" style="164"/>
    <col min="11777" max="11777" width="16" style="164" customWidth="1"/>
    <col min="11778" max="11784" width="17.5703125" style="164" customWidth="1"/>
    <col min="11785" max="11785" width="7.85546875" style="164" customWidth="1"/>
    <col min="11786" max="11786" width="14.28515625" style="164" customWidth="1"/>
    <col min="11787" max="11787" width="7.85546875" style="164" customWidth="1"/>
    <col min="11788" max="12032" width="11.42578125" style="164"/>
    <col min="12033" max="12033" width="16" style="164" customWidth="1"/>
    <col min="12034" max="12040" width="17.5703125" style="164" customWidth="1"/>
    <col min="12041" max="12041" width="7.85546875" style="164" customWidth="1"/>
    <col min="12042" max="12042" width="14.28515625" style="164" customWidth="1"/>
    <col min="12043" max="12043" width="7.85546875" style="164" customWidth="1"/>
    <col min="12044" max="12288" width="11.42578125" style="164"/>
    <col min="12289" max="12289" width="16" style="164" customWidth="1"/>
    <col min="12290" max="12296" width="17.5703125" style="164" customWidth="1"/>
    <col min="12297" max="12297" width="7.85546875" style="164" customWidth="1"/>
    <col min="12298" max="12298" width="14.28515625" style="164" customWidth="1"/>
    <col min="12299" max="12299" width="7.85546875" style="164" customWidth="1"/>
    <col min="12300" max="12544" width="11.42578125" style="164"/>
    <col min="12545" max="12545" width="16" style="164" customWidth="1"/>
    <col min="12546" max="12552" width="17.5703125" style="164" customWidth="1"/>
    <col min="12553" max="12553" width="7.85546875" style="164" customWidth="1"/>
    <col min="12554" max="12554" width="14.28515625" style="164" customWidth="1"/>
    <col min="12555" max="12555" width="7.85546875" style="164" customWidth="1"/>
    <col min="12556" max="12800" width="11.42578125" style="164"/>
    <col min="12801" max="12801" width="16" style="164" customWidth="1"/>
    <col min="12802" max="12808" width="17.5703125" style="164" customWidth="1"/>
    <col min="12809" max="12809" width="7.85546875" style="164" customWidth="1"/>
    <col min="12810" max="12810" width="14.28515625" style="164" customWidth="1"/>
    <col min="12811" max="12811" width="7.85546875" style="164" customWidth="1"/>
    <col min="12812" max="13056" width="11.42578125" style="164"/>
    <col min="13057" max="13057" width="16" style="164" customWidth="1"/>
    <col min="13058" max="13064" width="17.5703125" style="164" customWidth="1"/>
    <col min="13065" max="13065" width="7.85546875" style="164" customWidth="1"/>
    <col min="13066" max="13066" width="14.28515625" style="164" customWidth="1"/>
    <col min="13067" max="13067" width="7.85546875" style="164" customWidth="1"/>
    <col min="13068" max="13312" width="11.42578125" style="164"/>
    <col min="13313" max="13313" width="16" style="164" customWidth="1"/>
    <col min="13314" max="13320" width="17.5703125" style="164" customWidth="1"/>
    <col min="13321" max="13321" width="7.85546875" style="164" customWidth="1"/>
    <col min="13322" max="13322" width="14.28515625" style="164" customWidth="1"/>
    <col min="13323" max="13323" width="7.85546875" style="164" customWidth="1"/>
    <col min="13324" max="13568" width="11.42578125" style="164"/>
    <col min="13569" max="13569" width="16" style="164" customWidth="1"/>
    <col min="13570" max="13576" width="17.5703125" style="164" customWidth="1"/>
    <col min="13577" max="13577" width="7.85546875" style="164" customWidth="1"/>
    <col min="13578" max="13578" width="14.28515625" style="164" customWidth="1"/>
    <col min="13579" max="13579" width="7.85546875" style="164" customWidth="1"/>
    <col min="13580" max="13824" width="11.42578125" style="164"/>
    <col min="13825" max="13825" width="16" style="164" customWidth="1"/>
    <col min="13826" max="13832" width="17.5703125" style="164" customWidth="1"/>
    <col min="13833" max="13833" width="7.85546875" style="164" customWidth="1"/>
    <col min="13834" max="13834" width="14.28515625" style="164" customWidth="1"/>
    <col min="13835" max="13835" width="7.85546875" style="164" customWidth="1"/>
    <col min="13836" max="14080" width="11.42578125" style="164"/>
    <col min="14081" max="14081" width="16" style="164" customWidth="1"/>
    <col min="14082" max="14088" width="17.5703125" style="164" customWidth="1"/>
    <col min="14089" max="14089" width="7.85546875" style="164" customWidth="1"/>
    <col min="14090" max="14090" width="14.28515625" style="164" customWidth="1"/>
    <col min="14091" max="14091" width="7.85546875" style="164" customWidth="1"/>
    <col min="14092" max="14336" width="11.42578125" style="164"/>
    <col min="14337" max="14337" width="16" style="164" customWidth="1"/>
    <col min="14338" max="14344" width="17.5703125" style="164" customWidth="1"/>
    <col min="14345" max="14345" width="7.85546875" style="164" customWidth="1"/>
    <col min="14346" max="14346" width="14.28515625" style="164" customWidth="1"/>
    <col min="14347" max="14347" width="7.85546875" style="164" customWidth="1"/>
    <col min="14348" max="14592" width="11.42578125" style="164"/>
    <col min="14593" max="14593" width="16" style="164" customWidth="1"/>
    <col min="14594" max="14600" width="17.5703125" style="164" customWidth="1"/>
    <col min="14601" max="14601" width="7.85546875" style="164" customWidth="1"/>
    <col min="14602" max="14602" width="14.28515625" style="164" customWidth="1"/>
    <col min="14603" max="14603" width="7.85546875" style="164" customWidth="1"/>
    <col min="14604" max="14848" width="11.42578125" style="164"/>
    <col min="14849" max="14849" width="16" style="164" customWidth="1"/>
    <col min="14850" max="14856" width="17.5703125" style="164" customWidth="1"/>
    <col min="14857" max="14857" width="7.85546875" style="164" customWidth="1"/>
    <col min="14858" max="14858" width="14.28515625" style="164" customWidth="1"/>
    <col min="14859" max="14859" width="7.85546875" style="164" customWidth="1"/>
    <col min="14860" max="15104" width="11.42578125" style="164"/>
    <col min="15105" max="15105" width="16" style="164" customWidth="1"/>
    <col min="15106" max="15112" width="17.5703125" style="164" customWidth="1"/>
    <col min="15113" max="15113" width="7.85546875" style="164" customWidth="1"/>
    <col min="15114" max="15114" width="14.28515625" style="164" customWidth="1"/>
    <col min="15115" max="15115" width="7.85546875" style="164" customWidth="1"/>
    <col min="15116" max="15360" width="11.42578125" style="164"/>
    <col min="15361" max="15361" width="16" style="164" customWidth="1"/>
    <col min="15362" max="15368" width="17.5703125" style="164" customWidth="1"/>
    <col min="15369" max="15369" width="7.85546875" style="164" customWidth="1"/>
    <col min="15370" max="15370" width="14.28515625" style="164" customWidth="1"/>
    <col min="15371" max="15371" width="7.85546875" style="164" customWidth="1"/>
    <col min="15372" max="15616" width="11.42578125" style="164"/>
    <col min="15617" max="15617" width="16" style="164" customWidth="1"/>
    <col min="15618" max="15624" width="17.5703125" style="164" customWidth="1"/>
    <col min="15625" max="15625" width="7.85546875" style="164" customWidth="1"/>
    <col min="15626" max="15626" width="14.28515625" style="164" customWidth="1"/>
    <col min="15627" max="15627" width="7.85546875" style="164" customWidth="1"/>
    <col min="15628" max="15872" width="11.42578125" style="164"/>
    <col min="15873" max="15873" width="16" style="164" customWidth="1"/>
    <col min="15874" max="15880" width="17.5703125" style="164" customWidth="1"/>
    <col min="15881" max="15881" width="7.85546875" style="164" customWidth="1"/>
    <col min="15882" max="15882" width="14.28515625" style="164" customWidth="1"/>
    <col min="15883" max="15883" width="7.85546875" style="164" customWidth="1"/>
    <col min="15884" max="16128" width="11.42578125" style="164"/>
    <col min="16129" max="16129" width="16" style="164" customWidth="1"/>
    <col min="16130" max="16136" width="17.5703125" style="164" customWidth="1"/>
    <col min="16137" max="16137" width="7.85546875" style="164" customWidth="1"/>
    <col min="16138" max="16138" width="14.28515625" style="164" customWidth="1"/>
    <col min="16139" max="16139" width="7.85546875" style="164" customWidth="1"/>
    <col min="16140" max="16384" width="11.42578125" style="164"/>
  </cols>
  <sheetData>
    <row r="1" spans="1:10" ht="24" customHeight="1" x14ac:dyDescent="0.2">
      <c r="A1" s="268" t="s">
        <v>220</v>
      </c>
      <c r="B1" s="268"/>
      <c r="C1" s="268"/>
      <c r="D1" s="268"/>
      <c r="E1" s="268"/>
      <c r="F1" s="268"/>
      <c r="G1" s="268"/>
      <c r="H1" s="268"/>
    </row>
    <row r="2" spans="1:10" ht="18.75" customHeight="1" x14ac:dyDescent="0.2">
      <c r="A2" s="161"/>
      <c r="B2" s="161"/>
      <c r="C2" s="161"/>
      <c r="D2" s="161"/>
      <c r="E2" s="161"/>
      <c r="F2" s="161"/>
      <c r="G2" s="65" t="s">
        <v>164</v>
      </c>
      <c r="H2" s="161"/>
    </row>
    <row r="3" spans="1:10" s="2" customFormat="1" ht="13.5" thickBot="1" x14ac:dyDescent="0.25">
      <c r="A3" s="67"/>
      <c r="G3" s="165" t="s">
        <v>165</v>
      </c>
      <c r="H3" s="68"/>
    </row>
    <row r="4" spans="1:10" s="2" customFormat="1" ht="26.25" customHeight="1" thickBot="1" x14ac:dyDescent="0.25">
      <c r="A4" s="69" t="s">
        <v>177</v>
      </c>
      <c r="B4" s="279">
        <v>2023</v>
      </c>
      <c r="C4" s="280"/>
      <c r="D4" s="280"/>
      <c r="E4" s="280"/>
      <c r="F4" s="280"/>
      <c r="G4" s="280"/>
      <c r="H4" s="281"/>
    </row>
    <row r="5" spans="1:10" s="2" customFormat="1" ht="90" thickBot="1" x14ac:dyDescent="0.25">
      <c r="A5" s="70" t="s">
        <v>185</v>
      </c>
      <c r="B5" s="71" t="s">
        <v>179</v>
      </c>
      <c r="C5" s="72" t="s">
        <v>5</v>
      </c>
      <c r="D5" s="72" t="s">
        <v>13</v>
      </c>
      <c r="E5" s="72" t="s">
        <v>0</v>
      </c>
      <c r="F5" s="72" t="s">
        <v>6</v>
      </c>
      <c r="G5" s="72" t="s">
        <v>180</v>
      </c>
      <c r="H5" s="73" t="s">
        <v>181</v>
      </c>
    </row>
    <row r="6" spans="1:10" s="2" customFormat="1" ht="12.75" customHeight="1" x14ac:dyDescent="0.2">
      <c r="A6" s="74" t="s">
        <v>186</v>
      </c>
      <c r="B6" s="174"/>
      <c r="C6" s="175"/>
      <c r="D6" s="176"/>
      <c r="E6" s="177"/>
      <c r="F6" s="177"/>
      <c r="G6" s="178"/>
      <c r="H6" s="179"/>
    </row>
    <row r="7" spans="1:10" s="2" customFormat="1" x14ac:dyDescent="0.2">
      <c r="A7" s="81" t="s">
        <v>187</v>
      </c>
      <c r="B7" s="180"/>
      <c r="C7" s="181"/>
      <c r="D7" s="181"/>
      <c r="E7" s="181">
        <v>578654</v>
      </c>
      <c r="F7" s="181"/>
      <c r="G7" s="182"/>
      <c r="H7" s="183"/>
    </row>
    <row r="8" spans="1:10" s="2" customFormat="1" x14ac:dyDescent="0.2">
      <c r="A8" s="81" t="s">
        <v>188</v>
      </c>
      <c r="B8" s="180"/>
      <c r="C8" s="181"/>
      <c r="D8" s="181"/>
      <c r="E8" s="181">
        <v>51862</v>
      </c>
      <c r="F8" s="181"/>
      <c r="G8" s="182"/>
      <c r="H8" s="183"/>
    </row>
    <row r="9" spans="1:10" s="2" customFormat="1" x14ac:dyDescent="0.2">
      <c r="A9" s="81" t="s">
        <v>189</v>
      </c>
      <c r="B9" s="180"/>
      <c r="C9" s="181"/>
      <c r="D9" s="181"/>
      <c r="E9" s="181"/>
      <c r="F9" s="181"/>
      <c r="G9" s="182"/>
      <c r="H9" s="183"/>
      <c r="J9" s="5"/>
    </row>
    <row r="10" spans="1:10" s="2" customFormat="1" ht="13.5" customHeight="1" x14ac:dyDescent="0.2">
      <c r="A10" s="81" t="s">
        <v>190</v>
      </c>
      <c r="B10" s="180"/>
      <c r="C10" s="181"/>
      <c r="D10" s="181"/>
      <c r="E10" s="181">
        <v>1100</v>
      </c>
      <c r="F10" s="181"/>
      <c r="G10" s="182"/>
      <c r="H10" s="183"/>
    </row>
    <row r="11" spans="1:10" s="2" customFormat="1" x14ac:dyDescent="0.2">
      <c r="A11" s="81" t="s">
        <v>191</v>
      </c>
      <c r="B11" s="180"/>
      <c r="C11" s="181"/>
      <c r="D11" s="181">
        <v>35346</v>
      </c>
      <c r="E11" s="181"/>
      <c r="F11" s="181"/>
      <c r="G11" s="182"/>
      <c r="H11" s="183"/>
    </row>
    <row r="12" spans="1:10" s="2" customFormat="1" x14ac:dyDescent="0.2">
      <c r="A12" s="81" t="s">
        <v>2</v>
      </c>
      <c r="B12" s="180"/>
      <c r="C12" s="181"/>
      <c r="D12" s="181"/>
      <c r="E12" s="181"/>
      <c r="F12" s="181"/>
      <c r="G12" s="182"/>
      <c r="H12" s="183"/>
    </row>
    <row r="13" spans="1:10" s="2" customFormat="1" x14ac:dyDescent="0.2">
      <c r="A13" s="81" t="s">
        <v>192</v>
      </c>
      <c r="B13" s="180"/>
      <c r="C13" s="181"/>
      <c r="D13" s="181"/>
      <c r="E13" s="181"/>
      <c r="F13" s="181"/>
      <c r="G13" s="182"/>
      <c r="H13" s="183"/>
    </row>
    <row r="14" spans="1:10" s="2" customFormat="1" x14ac:dyDescent="0.2">
      <c r="A14" s="81" t="s">
        <v>193</v>
      </c>
      <c r="B14" s="180"/>
      <c r="C14" s="181">
        <v>0</v>
      </c>
      <c r="D14" s="181"/>
      <c r="E14" s="181"/>
      <c r="F14" s="181"/>
      <c r="G14" s="182"/>
      <c r="H14" s="183"/>
    </row>
    <row r="15" spans="1:10" s="2" customFormat="1" x14ac:dyDescent="0.2">
      <c r="A15" s="81" t="s">
        <v>194</v>
      </c>
      <c r="B15" s="180"/>
      <c r="C15" s="181">
        <v>1308</v>
      </c>
      <c r="D15" s="181"/>
      <c r="E15" s="181"/>
      <c r="F15" s="181"/>
      <c r="G15" s="182"/>
      <c r="H15" s="183"/>
    </row>
    <row r="16" spans="1:10" s="2" customFormat="1" x14ac:dyDescent="0.2">
      <c r="A16" s="81" t="s">
        <v>3</v>
      </c>
      <c r="B16" s="180"/>
      <c r="C16" s="181"/>
      <c r="D16" s="181"/>
      <c r="E16" s="181"/>
      <c r="F16" s="181"/>
      <c r="G16" s="182"/>
      <c r="H16" s="183"/>
    </row>
    <row r="17" spans="1:8" s="2" customFormat="1" ht="25.5" x14ac:dyDescent="0.2">
      <c r="A17" s="86" t="s">
        <v>195</v>
      </c>
      <c r="B17" s="184"/>
      <c r="C17" s="185"/>
      <c r="D17" s="185"/>
      <c r="E17" s="185"/>
      <c r="F17" s="185"/>
      <c r="G17" s="186"/>
      <c r="H17" s="187"/>
    </row>
    <row r="18" spans="1:8" s="2" customFormat="1" ht="26.25" customHeight="1" x14ac:dyDescent="0.2">
      <c r="A18" s="86" t="s">
        <v>196</v>
      </c>
      <c r="B18" s="184">
        <v>126897</v>
      </c>
      <c r="C18" s="185"/>
      <c r="D18" s="185"/>
      <c r="E18" s="185"/>
      <c r="F18" s="185"/>
      <c r="G18" s="186"/>
      <c r="H18" s="187"/>
    </row>
    <row r="19" spans="1:8" s="2" customFormat="1" ht="26.25" customHeight="1" thickBot="1" x14ac:dyDescent="0.25">
      <c r="A19" s="87" t="s">
        <v>198</v>
      </c>
      <c r="B19" s="188"/>
      <c r="C19" s="189"/>
      <c r="D19" s="189">
        <v>7231.91</v>
      </c>
      <c r="E19" s="189">
        <v>1676.39</v>
      </c>
      <c r="F19" s="189"/>
      <c r="G19" s="190"/>
      <c r="H19" s="191"/>
    </row>
    <row r="20" spans="1:8" s="2" customFormat="1" ht="13.5" thickBot="1" x14ac:dyDescent="0.25">
      <c r="A20" s="92" t="s">
        <v>4</v>
      </c>
      <c r="B20" s="192">
        <f>SUM(B6:B19)</f>
        <v>126897</v>
      </c>
      <c r="C20" s="192">
        <f t="shared" ref="C20:H20" si="0">SUM(C6:C19)</f>
        <v>1308</v>
      </c>
      <c r="D20" s="192">
        <f t="shared" si="0"/>
        <v>42577.91</v>
      </c>
      <c r="E20" s="192">
        <f t="shared" si="0"/>
        <v>633292.39</v>
      </c>
      <c r="F20" s="192">
        <f t="shared" si="0"/>
        <v>0</v>
      </c>
      <c r="G20" s="192">
        <f t="shared" si="0"/>
        <v>0</v>
      </c>
      <c r="H20" s="192">
        <f t="shared" si="0"/>
        <v>0</v>
      </c>
    </row>
    <row r="21" spans="1:8" s="2" customFormat="1" ht="30" customHeight="1" thickBot="1" x14ac:dyDescent="0.25">
      <c r="A21" s="92" t="s">
        <v>182</v>
      </c>
      <c r="B21" s="284">
        <f>B20+C20+D20+E20+F20+G20+H20</f>
        <v>804075.3</v>
      </c>
      <c r="C21" s="285"/>
      <c r="D21" s="285"/>
      <c r="E21" s="285"/>
      <c r="F21" s="285"/>
      <c r="G21" s="285"/>
      <c r="H21" s="286"/>
    </row>
    <row r="22" spans="1:8" s="2" customFormat="1" ht="28.5" customHeight="1" thickBot="1" x14ac:dyDescent="0.25">
      <c r="A22" s="162"/>
      <c r="B22" s="162"/>
      <c r="C22" s="162"/>
      <c r="D22" s="94"/>
      <c r="E22" s="95"/>
      <c r="F22" s="164"/>
      <c r="G22" s="164"/>
      <c r="H22" s="68"/>
    </row>
    <row r="23" spans="1:8" ht="16.5" thickBot="1" x14ac:dyDescent="0.25">
      <c r="A23" s="96" t="s">
        <v>177</v>
      </c>
      <c r="B23" s="279">
        <v>2024</v>
      </c>
      <c r="C23" s="280"/>
      <c r="D23" s="280"/>
      <c r="E23" s="280"/>
      <c r="F23" s="280"/>
      <c r="G23" s="280"/>
      <c r="H23" s="281"/>
    </row>
    <row r="24" spans="1:8" ht="26.25" customHeight="1" thickBot="1" x14ac:dyDescent="0.25">
      <c r="A24" s="97" t="s">
        <v>178</v>
      </c>
      <c r="B24" s="71" t="s">
        <v>179</v>
      </c>
      <c r="C24" s="72" t="s">
        <v>5</v>
      </c>
      <c r="D24" s="72" t="s">
        <v>13</v>
      </c>
      <c r="E24" s="72" t="s">
        <v>0</v>
      </c>
      <c r="F24" s="72" t="s">
        <v>6</v>
      </c>
      <c r="G24" s="72" t="s">
        <v>180</v>
      </c>
      <c r="H24" s="73" t="s">
        <v>181</v>
      </c>
    </row>
    <row r="25" spans="1:8" x14ac:dyDescent="0.2">
      <c r="A25" s="74">
        <v>63</v>
      </c>
      <c r="B25" s="75"/>
      <c r="C25" s="76"/>
      <c r="D25" s="77"/>
      <c r="E25" s="78"/>
      <c r="F25" s="78"/>
      <c r="G25" s="79"/>
      <c r="H25" s="80"/>
    </row>
    <row r="26" spans="1:8" x14ac:dyDescent="0.2">
      <c r="A26" s="81">
        <v>65</v>
      </c>
      <c r="B26" s="82"/>
      <c r="C26" s="83"/>
      <c r="D26" s="83"/>
      <c r="E26" s="83"/>
      <c r="F26" s="83"/>
      <c r="G26" s="84"/>
      <c r="H26" s="85"/>
    </row>
    <row r="27" spans="1:8" x14ac:dyDescent="0.2">
      <c r="A27" s="81">
        <v>66</v>
      </c>
      <c r="B27" s="82"/>
      <c r="C27" s="83"/>
      <c r="D27" s="83"/>
      <c r="E27" s="83"/>
      <c r="F27" s="83"/>
      <c r="G27" s="84"/>
      <c r="H27" s="85"/>
    </row>
    <row r="28" spans="1:8" x14ac:dyDescent="0.2">
      <c r="A28" s="81">
        <v>67</v>
      </c>
      <c r="B28" s="82"/>
      <c r="C28" s="83"/>
      <c r="D28" s="83"/>
      <c r="E28" s="83"/>
      <c r="F28" s="83"/>
      <c r="G28" s="84"/>
      <c r="H28" s="85"/>
    </row>
    <row r="29" spans="1:8" x14ac:dyDescent="0.2">
      <c r="A29" s="81"/>
      <c r="B29" s="82"/>
      <c r="C29" s="83"/>
      <c r="D29" s="83"/>
      <c r="E29" s="83"/>
      <c r="F29" s="83"/>
      <c r="G29" s="84"/>
      <c r="H29" s="85"/>
    </row>
    <row r="30" spans="1:8" x14ac:dyDescent="0.2">
      <c r="A30" s="81"/>
      <c r="B30" s="82"/>
      <c r="C30" s="83"/>
      <c r="D30" s="83"/>
      <c r="E30" s="83"/>
      <c r="F30" s="83"/>
      <c r="G30" s="84"/>
      <c r="H30" s="85"/>
    </row>
    <row r="31" spans="1:8" x14ac:dyDescent="0.2">
      <c r="A31" s="81"/>
      <c r="B31" s="82"/>
      <c r="C31" s="83"/>
      <c r="D31" s="83"/>
      <c r="E31" s="83"/>
      <c r="F31" s="83"/>
      <c r="G31" s="84"/>
      <c r="H31" s="85"/>
    </row>
    <row r="32" spans="1:8" ht="13.5" thickBot="1" x14ac:dyDescent="0.25">
      <c r="A32" s="87"/>
      <c r="B32" s="88"/>
      <c r="C32" s="89"/>
      <c r="D32" s="89"/>
      <c r="E32" s="89"/>
      <c r="F32" s="89"/>
      <c r="G32" s="90"/>
      <c r="H32" s="91"/>
    </row>
    <row r="33" spans="1:8" ht="13.5" thickBot="1" x14ac:dyDescent="0.25">
      <c r="A33" s="92" t="s">
        <v>4</v>
      </c>
      <c r="B33" s="93">
        <f>SUM(B25:B32)</f>
        <v>0</v>
      </c>
      <c r="C33" s="93">
        <f t="shared" ref="C33:H33" si="1">SUM(C25:C32)</f>
        <v>0</v>
      </c>
      <c r="D33" s="93">
        <f t="shared" si="1"/>
        <v>0</v>
      </c>
      <c r="E33" s="93">
        <f t="shared" si="1"/>
        <v>0</v>
      </c>
      <c r="F33" s="93">
        <f t="shared" si="1"/>
        <v>0</v>
      </c>
      <c r="G33" s="93">
        <f t="shared" si="1"/>
        <v>0</v>
      </c>
      <c r="H33" s="93">
        <f t="shared" si="1"/>
        <v>0</v>
      </c>
    </row>
    <row r="34" spans="1:8" s="2" customFormat="1" ht="30" customHeight="1" thickBot="1" x14ac:dyDescent="0.25">
      <c r="A34" s="92" t="s">
        <v>183</v>
      </c>
      <c r="B34" s="287">
        <f>B33+C33+D33+E33+F33+G33+H33</f>
        <v>0</v>
      </c>
      <c r="C34" s="288"/>
      <c r="D34" s="288"/>
      <c r="E34" s="288"/>
      <c r="F34" s="288"/>
      <c r="G34" s="288"/>
      <c r="H34" s="289"/>
    </row>
    <row r="35" spans="1:8" s="2" customFormat="1" ht="28.5" customHeight="1" thickBot="1" x14ac:dyDescent="0.25">
      <c r="A35" s="98"/>
      <c r="B35" s="98"/>
      <c r="C35" s="98"/>
      <c r="D35" s="99"/>
      <c r="E35" s="100"/>
      <c r="F35" s="164"/>
      <c r="G35" s="164"/>
      <c r="H35" s="164"/>
    </row>
    <row r="36" spans="1:8" ht="16.5" thickBot="1" x14ac:dyDescent="0.25">
      <c r="A36" s="96" t="s">
        <v>177</v>
      </c>
      <c r="B36" s="279">
        <v>2025</v>
      </c>
      <c r="C36" s="280"/>
      <c r="D36" s="280"/>
      <c r="E36" s="280"/>
      <c r="F36" s="280"/>
      <c r="G36" s="280"/>
      <c r="H36" s="281"/>
    </row>
    <row r="37" spans="1:8" ht="26.25" customHeight="1" thickBot="1" x14ac:dyDescent="0.25">
      <c r="A37" s="97" t="s">
        <v>185</v>
      </c>
      <c r="B37" s="71" t="s">
        <v>179</v>
      </c>
      <c r="C37" s="72" t="s">
        <v>5</v>
      </c>
      <c r="D37" s="72" t="s">
        <v>13</v>
      </c>
      <c r="E37" s="72" t="s">
        <v>0</v>
      </c>
      <c r="F37" s="72" t="s">
        <v>6</v>
      </c>
      <c r="G37" s="72" t="s">
        <v>180</v>
      </c>
      <c r="H37" s="73" t="s">
        <v>181</v>
      </c>
    </row>
    <row r="38" spans="1:8" x14ac:dyDescent="0.2">
      <c r="A38" s="74">
        <v>63</v>
      </c>
      <c r="B38" s="75"/>
      <c r="C38" s="76"/>
      <c r="D38" s="77"/>
      <c r="E38" s="78"/>
      <c r="F38" s="78"/>
      <c r="G38" s="79"/>
      <c r="H38" s="80"/>
    </row>
    <row r="39" spans="1:8" x14ac:dyDescent="0.2">
      <c r="A39" s="81">
        <v>65</v>
      </c>
      <c r="B39" s="82"/>
      <c r="C39" s="83"/>
      <c r="D39" s="83"/>
      <c r="E39" s="83"/>
      <c r="F39" s="83"/>
      <c r="G39" s="84"/>
      <c r="H39" s="85"/>
    </row>
    <row r="40" spans="1:8" x14ac:dyDescent="0.2">
      <c r="A40" s="81">
        <v>66</v>
      </c>
      <c r="B40" s="82"/>
      <c r="C40" s="83"/>
      <c r="D40" s="83"/>
      <c r="E40" s="83"/>
      <c r="F40" s="83"/>
      <c r="G40" s="84"/>
      <c r="H40" s="85"/>
    </row>
    <row r="41" spans="1:8" x14ac:dyDescent="0.2">
      <c r="A41" s="81">
        <v>67</v>
      </c>
      <c r="B41" s="82"/>
      <c r="C41" s="83"/>
      <c r="D41" s="83"/>
      <c r="E41" s="83"/>
      <c r="F41" s="83"/>
      <c r="G41" s="84"/>
      <c r="H41" s="85"/>
    </row>
    <row r="42" spans="1:8" x14ac:dyDescent="0.2">
      <c r="A42" s="81"/>
      <c r="B42" s="82"/>
      <c r="C42" s="83"/>
      <c r="D42" s="83"/>
      <c r="E42" s="83"/>
      <c r="F42" s="83"/>
      <c r="G42" s="84"/>
      <c r="H42" s="85"/>
    </row>
    <row r="43" spans="1:8" x14ac:dyDescent="0.2">
      <c r="A43" s="81"/>
      <c r="B43" s="82"/>
      <c r="C43" s="83"/>
      <c r="D43" s="83"/>
      <c r="E43" s="83"/>
      <c r="F43" s="83"/>
      <c r="G43" s="84"/>
      <c r="H43" s="85"/>
    </row>
    <row r="44" spans="1:8" ht="13.5" customHeight="1" x14ac:dyDescent="0.2">
      <c r="A44" s="81"/>
      <c r="B44" s="82"/>
      <c r="C44" s="83"/>
      <c r="D44" s="83"/>
      <c r="E44" s="83"/>
      <c r="F44" s="83"/>
      <c r="G44" s="84"/>
      <c r="H44" s="85"/>
    </row>
    <row r="45" spans="1:8" ht="13.5" customHeight="1" thickBot="1" x14ac:dyDescent="0.25">
      <c r="A45" s="87"/>
      <c r="B45" s="88"/>
      <c r="C45" s="89"/>
      <c r="D45" s="89"/>
      <c r="E45" s="89"/>
      <c r="F45" s="89"/>
      <c r="G45" s="90"/>
      <c r="H45" s="91"/>
    </row>
    <row r="46" spans="1:8" ht="13.5" customHeight="1" thickBot="1" x14ac:dyDescent="0.25">
      <c r="A46" s="92" t="s">
        <v>4</v>
      </c>
      <c r="B46" s="93">
        <f>SUM(B38:B45)</f>
        <v>0</v>
      </c>
      <c r="C46" s="93">
        <f t="shared" ref="C46:H46" si="2">SUM(C38:C45)</f>
        <v>0</v>
      </c>
      <c r="D46" s="93">
        <f t="shared" si="2"/>
        <v>0</v>
      </c>
      <c r="E46" s="93">
        <f t="shared" si="2"/>
        <v>0</v>
      </c>
      <c r="F46" s="93">
        <f t="shared" si="2"/>
        <v>0</v>
      </c>
      <c r="G46" s="93">
        <f t="shared" si="2"/>
        <v>0</v>
      </c>
      <c r="H46" s="93">
        <f t="shared" si="2"/>
        <v>0</v>
      </c>
    </row>
    <row r="47" spans="1:8" s="2" customFormat="1" ht="30" customHeight="1" thickBot="1" x14ac:dyDescent="0.25">
      <c r="A47" s="92" t="s">
        <v>184</v>
      </c>
      <c r="B47" s="287">
        <f>B46+C46+D46+E46+F46+G46+H46</f>
        <v>0</v>
      </c>
      <c r="C47" s="288"/>
      <c r="D47" s="288"/>
      <c r="E47" s="288"/>
      <c r="F47" s="288"/>
      <c r="G47" s="288"/>
      <c r="H47" s="289"/>
    </row>
    <row r="48" spans="1:8" s="2" customFormat="1" ht="28.5" customHeight="1" x14ac:dyDescent="0.2">
      <c r="A48" s="98"/>
      <c r="B48" s="98"/>
      <c r="C48" s="101"/>
      <c r="D48" s="99"/>
      <c r="E48" s="102"/>
      <c r="F48" s="164"/>
      <c r="G48" s="164"/>
      <c r="H48" s="164"/>
    </row>
    <row r="49" spans="2:5" ht="13.5" customHeight="1" x14ac:dyDescent="0.2">
      <c r="C49" s="101"/>
      <c r="D49" s="103"/>
      <c r="E49" s="104"/>
    </row>
    <row r="50" spans="2:5" ht="13.5" customHeight="1" x14ac:dyDescent="0.2">
      <c r="D50" s="105"/>
      <c r="E50" s="106"/>
    </row>
    <row r="51" spans="2:5" ht="13.5" customHeight="1" x14ac:dyDescent="0.2">
      <c r="D51" s="107"/>
      <c r="E51" s="108"/>
    </row>
    <row r="52" spans="2:5" ht="13.5" customHeight="1" x14ac:dyDescent="0.2">
      <c r="D52" s="99"/>
      <c r="E52" s="100"/>
    </row>
    <row r="53" spans="2:5" ht="13.5" customHeight="1" x14ac:dyDescent="0.2">
      <c r="C53" s="101"/>
      <c r="D53" s="99"/>
      <c r="E53" s="109"/>
    </row>
    <row r="54" spans="2:5" ht="28.5" customHeight="1" x14ac:dyDescent="0.2">
      <c r="C54" s="101"/>
      <c r="D54" s="99"/>
      <c r="E54" s="104"/>
    </row>
    <row r="55" spans="2:5" ht="13.5" customHeight="1" x14ac:dyDescent="0.2">
      <c r="D55" s="99"/>
      <c r="E55" s="100"/>
    </row>
    <row r="56" spans="2:5" ht="13.5" customHeight="1" x14ac:dyDescent="0.2">
      <c r="D56" s="99"/>
      <c r="E56" s="108"/>
    </row>
    <row r="57" spans="2:5" ht="13.5" customHeight="1" x14ac:dyDescent="0.2">
      <c r="D57" s="99"/>
      <c r="E57" s="100"/>
    </row>
    <row r="58" spans="2:5" ht="13.5" customHeight="1" x14ac:dyDescent="0.2">
      <c r="D58" s="99"/>
      <c r="E58" s="110"/>
    </row>
    <row r="59" spans="2:5" ht="22.5" customHeight="1" x14ac:dyDescent="0.2">
      <c r="D59" s="105"/>
      <c r="E59" s="106"/>
    </row>
    <row r="60" spans="2:5" ht="13.5" customHeight="1" x14ac:dyDescent="0.2">
      <c r="B60" s="101"/>
      <c r="D60" s="105"/>
      <c r="E60" s="111"/>
    </row>
    <row r="61" spans="2:5" ht="13.5" customHeight="1" x14ac:dyDescent="0.2">
      <c r="C61" s="101"/>
      <c r="D61" s="105"/>
      <c r="E61" s="112"/>
    </row>
    <row r="62" spans="2:5" ht="13.5" customHeight="1" x14ac:dyDescent="0.2">
      <c r="C62" s="101"/>
      <c r="D62" s="107"/>
      <c r="E62" s="104"/>
    </row>
    <row r="63" spans="2:5" ht="13.5" customHeight="1" x14ac:dyDescent="0.2">
      <c r="D63" s="99"/>
      <c r="E63" s="100"/>
    </row>
    <row r="64" spans="2:5" ht="13.5" customHeight="1" x14ac:dyDescent="0.2">
      <c r="B64" s="101"/>
      <c r="D64" s="99"/>
      <c r="E64" s="102"/>
    </row>
    <row r="65" spans="1:5" ht="13.5" customHeight="1" x14ac:dyDescent="0.2">
      <c r="C65" s="101"/>
      <c r="D65" s="99"/>
      <c r="E65" s="111"/>
    </row>
    <row r="66" spans="1:5" ht="13.5" customHeight="1" x14ac:dyDescent="0.2">
      <c r="C66" s="101"/>
      <c r="D66" s="99"/>
      <c r="E66" s="111"/>
    </row>
    <row r="67" spans="1:5" ht="13.5" customHeight="1" x14ac:dyDescent="0.2">
      <c r="C67" s="101"/>
      <c r="D67" s="107"/>
      <c r="E67" s="104"/>
    </row>
    <row r="68" spans="1:5" ht="13.5" customHeight="1" x14ac:dyDescent="0.2">
      <c r="D68" s="105"/>
      <c r="E68" s="100"/>
    </row>
    <row r="69" spans="1:5" ht="13.5" customHeight="1" x14ac:dyDescent="0.2">
      <c r="C69" s="101"/>
      <c r="D69" s="105"/>
      <c r="E69" s="111"/>
    </row>
    <row r="70" spans="1:5" ht="22.5" customHeight="1" x14ac:dyDescent="0.2">
      <c r="D70" s="107"/>
      <c r="E70" s="110"/>
    </row>
    <row r="71" spans="1:5" ht="13.5" customHeight="1" x14ac:dyDescent="0.2">
      <c r="D71" s="99"/>
      <c r="E71" s="100"/>
    </row>
    <row r="72" spans="1:5" ht="13.5" customHeight="1" x14ac:dyDescent="0.2">
      <c r="D72" s="107"/>
      <c r="E72" s="104"/>
    </row>
    <row r="73" spans="1:5" ht="13.5" customHeight="1" x14ac:dyDescent="0.2">
      <c r="D73" s="99"/>
      <c r="E73" s="100"/>
    </row>
    <row r="74" spans="1:5" ht="13.5" customHeight="1" x14ac:dyDescent="0.2">
      <c r="D74" s="99"/>
      <c r="E74" s="100"/>
    </row>
    <row r="75" spans="1:5" ht="13.5" customHeight="1" x14ac:dyDescent="0.2">
      <c r="A75" s="101"/>
      <c r="D75" s="113"/>
      <c r="E75" s="111"/>
    </row>
    <row r="76" spans="1:5" ht="13.5" customHeight="1" x14ac:dyDescent="0.2">
      <c r="B76" s="101"/>
      <c r="C76" s="101"/>
      <c r="D76" s="114"/>
      <c r="E76" s="111"/>
    </row>
    <row r="77" spans="1:5" ht="13.5" customHeight="1" x14ac:dyDescent="0.2">
      <c r="B77" s="101"/>
      <c r="C77" s="101"/>
      <c r="D77" s="114"/>
      <c r="E77" s="102"/>
    </row>
    <row r="78" spans="1:5" ht="13.5" customHeight="1" x14ac:dyDescent="0.2">
      <c r="B78" s="101"/>
      <c r="C78" s="101"/>
      <c r="D78" s="107"/>
      <c r="E78" s="108"/>
    </row>
    <row r="79" spans="1:5" x14ac:dyDescent="0.2">
      <c r="D79" s="99"/>
      <c r="E79" s="100"/>
    </row>
    <row r="80" spans="1:5" x14ac:dyDescent="0.2">
      <c r="B80" s="101"/>
      <c r="D80" s="99"/>
      <c r="E80" s="111"/>
    </row>
    <row r="81" spans="1:5" x14ac:dyDescent="0.2">
      <c r="C81" s="101"/>
      <c r="D81" s="99"/>
      <c r="E81" s="102"/>
    </row>
    <row r="82" spans="1:5" x14ac:dyDescent="0.2">
      <c r="C82" s="101"/>
      <c r="D82" s="107"/>
      <c r="E82" s="104"/>
    </row>
    <row r="83" spans="1:5" x14ac:dyDescent="0.2">
      <c r="D83" s="99"/>
      <c r="E83" s="100"/>
    </row>
    <row r="84" spans="1:5" x14ac:dyDescent="0.2">
      <c r="D84" s="99"/>
      <c r="E84" s="100"/>
    </row>
    <row r="85" spans="1:5" x14ac:dyDescent="0.2">
      <c r="D85" s="115"/>
      <c r="E85" s="116"/>
    </row>
    <row r="86" spans="1:5" x14ac:dyDescent="0.2">
      <c r="D86" s="99"/>
      <c r="E86" s="100"/>
    </row>
    <row r="87" spans="1:5" x14ac:dyDescent="0.2">
      <c r="D87" s="99"/>
      <c r="E87" s="100"/>
    </row>
    <row r="88" spans="1:5" x14ac:dyDescent="0.2">
      <c r="D88" s="99"/>
      <c r="E88" s="100"/>
    </row>
    <row r="89" spans="1:5" x14ac:dyDescent="0.2">
      <c r="D89" s="107"/>
      <c r="E89" s="104"/>
    </row>
    <row r="90" spans="1:5" x14ac:dyDescent="0.2">
      <c r="D90" s="99"/>
      <c r="E90" s="100"/>
    </row>
    <row r="91" spans="1:5" x14ac:dyDescent="0.2">
      <c r="D91" s="107"/>
      <c r="E91" s="104"/>
    </row>
    <row r="92" spans="1:5" x14ac:dyDescent="0.2">
      <c r="D92" s="99"/>
      <c r="E92" s="100"/>
    </row>
    <row r="93" spans="1:5" x14ac:dyDescent="0.2">
      <c r="D93" s="99"/>
      <c r="E93" s="100"/>
    </row>
    <row r="94" spans="1:5" x14ac:dyDescent="0.2">
      <c r="D94" s="99"/>
      <c r="E94" s="100"/>
    </row>
    <row r="95" spans="1:5" x14ac:dyDescent="0.2">
      <c r="D95" s="99"/>
      <c r="E95" s="100"/>
    </row>
    <row r="96" spans="1:5" ht="28.5" customHeight="1" x14ac:dyDescent="0.2">
      <c r="A96" s="117"/>
      <c r="B96" s="117"/>
      <c r="C96" s="117"/>
      <c r="D96" s="118"/>
      <c r="E96" s="119"/>
    </row>
    <row r="97" spans="3:5" x14ac:dyDescent="0.2">
      <c r="C97" s="101"/>
      <c r="D97" s="99"/>
      <c r="E97" s="102"/>
    </row>
    <row r="98" spans="3:5" x14ac:dyDescent="0.2">
      <c r="D98" s="120"/>
      <c r="E98" s="121"/>
    </row>
    <row r="99" spans="3:5" x14ac:dyDescent="0.2">
      <c r="D99" s="99"/>
      <c r="E99" s="100"/>
    </row>
    <row r="100" spans="3:5" x14ac:dyDescent="0.2">
      <c r="D100" s="115"/>
      <c r="E100" s="116"/>
    </row>
    <row r="101" spans="3:5" x14ac:dyDescent="0.2">
      <c r="D101" s="115"/>
      <c r="E101" s="116"/>
    </row>
    <row r="102" spans="3:5" x14ac:dyDescent="0.2">
      <c r="D102" s="99"/>
      <c r="E102" s="100"/>
    </row>
    <row r="103" spans="3:5" x14ac:dyDescent="0.2">
      <c r="D103" s="107"/>
      <c r="E103" s="104"/>
    </row>
    <row r="104" spans="3:5" x14ac:dyDescent="0.2">
      <c r="D104" s="99"/>
      <c r="E104" s="100"/>
    </row>
    <row r="105" spans="3:5" x14ac:dyDescent="0.2">
      <c r="D105" s="99"/>
      <c r="E105" s="100"/>
    </row>
    <row r="106" spans="3:5" x14ac:dyDescent="0.2">
      <c r="D106" s="107"/>
      <c r="E106" s="104"/>
    </row>
    <row r="107" spans="3:5" x14ac:dyDescent="0.2">
      <c r="D107" s="99"/>
      <c r="E107" s="100"/>
    </row>
    <row r="108" spans="3:5" x14ac:dyDescent="0.2">
      <c r="D108" s="115"/>
      <c r="E108" s="116"/>
    </row>
    <row r="109" spans="3:5" x14ac:dyDescent="0.2">
      <c r="D109" s="107"/>
      <c r="E109" s="121"/>
    </row>
    <row r="110" spans="3:5" x14ac:dyDescent="0.2">
      <c r="D110" s="105"/>
      <c r="E110" s="116"/>
    </row>
    <row r="111" spans="3:5" x14ac:dyDescent="0.2">
      <c r="D111" s="107"/>
      <c r="E111" s="104"/>
    </row>
    <row r="112" spans="3:5" x14ac:dyDescent="0.2">
      <c r="D112" s="99"/>
      <c r="E112" s="100"/>
    </row>
    <row r="113" spans="2:5" x14ac:dyDescent="0.2">
      <c r="C113" s="101"/>
      <c r="D113" s="99"/>
      <c r="E113" s="102"/>
    </row>
    <row r="114" spans="2:5" x14ac:dyDescent="0.2">
      <c r="D114" s="105"/>
      <c r="E114" s="104"/>
    </row>
    <row r="115" spans="2:5" x14ac:dyDescent="0.2">
      <c r="D115" s="105"/>
      <c r="E115" s="116"/>
    </row>
    <row r="116" spans="2:5" x14ac:dyDescent="0.2">
      <c r="C116" s="101"/>
      <c r="D116" s="105"/>
      <c r="E116" s="122"/>
    </row>
    <row r="117" spans="2:5" x14ac:dyDescent="0.2">
      <c r="C117" s="101"/>
      <c r="D117" s="107"/>
      <c r="E117" s="108"/>
    </row>
    <row r="118" spans="2:5" x14ac:dyDescent="0.2">
      <c r="D118" s="99"/>
      <c r="E118" s="100"/>
    </row>
    <row r="119" spans="2:5" x14ac:dyDescent="0.2">
      <c r="D119" s="120"/>
      <c r="E119" s="123"/>
    </row>
    <row r="120" spans="2:5" ht="11.25" customHeight="1" x14ac:dyDescent="0.2">
      <c r="D120" s="115"/>
      <c r="E120" s="116"/>
    </row>
    <row r="121" spans="2:5" ht="24" customHeight="1" x14ac:dyDescent="0.2">
      <c r="B121" s="101"/>
      <c r="D121" s="115"/>
      <c r="E121" s="124"/>
    </row>
    <row r="122" spans="2:5" ht="15" customHeight="1" x14ac:dyDescent="0.2">
      <c r="C122" s="101"/>
      <c r="D122" s="115"/>
      <c r="E122" s="124"/>
    </row>
    <row r="123" spans="2:5" ht="11.25" customHeight="1" x14ac:dyDescent="0.2">
      <c r="D123" s="120"/>
      <c r="E123" s="121"/>
    </row>
    <row r="124" spans="2:5" x14ac:dyDescent="0.2">
      <c r="D124" s="115"/>
      <c r="E124" s="116"/>
    </row>
    <row r="125" spans="2:5" ht="13.5" customHeight="1" x14ac:dyDescent="0.2">
      <c r="B125" s="101"/>
      <c r="D125" s="115"/>
      <c r="E125" s="125"/>
    </row>
    <row r="126" spans="2:5" ht="12.75" customHeight="1" x14ac:dyDescent="0.2">
      <c r="C126" s="101"/>
      <c r="D126" s="115"/>
      <c r="E126" s="102"/>
    </row>
    <row r="127" spans="2:5" ht="12.75" customHeight="1" x14ac:dyDescent="0.2">
      <c r="C127" s="101"/>
      <c r="D127" s="107"/>
      <c r="E127" s="108"/>
    </row>
    <row r="128" spans="2:5" x14ac:dyDescent="0.2">
      <c r="D128" s="99"/>
      <c r="E128" s="100"/>
    </row>
    <row r="129" spans="1:5" x14ac:dyDescent="0.2">
      <c r="C129" s="101"/>
      <c r="D129" s="99"/>
      <c r="E129" s="122"/>
    </row>
    <row r="130" spans="1:5" x14ac:dyDescent="0.2">
      <c r="D130" s="120"/>
      <c r="E130" s="121"/>
    </row>
    <row r="131" spans="1:5" x14ac:dyDescent="0.2">
      <c r="D131" s="115"/>
      <c r="E131" s="116"/>
    </row>
    <row r="132" spans="1:5" x14ac:dyDescent="0.2">
      <c r="D132" s="99"/>
      <c r="E132" s="100"/>
    </row>
    <row r="133" spans="1:5" ht="19.5" customHeight="1" x14ac:dyDescent="0.2">
      <c r="A133" s="126"/>
      <c r="B133" s="162"/>
      <c r="C133" s="162"/>
      <c r="D133" s="162"/>
      <c r="E133" s="111"/>
    </row>
    <row r="134" spans="1:5" ht="15" customHeight="1" x14ac:dyDescent="0.2">
      <c r="A134" s="101"/>
      <c r="D134" s="113"/>
      <c r="E134" s="111"/>
    </row>
    <row r="135" spans="1:5" x14ac:dyDescent="0.2">
      <c r="A135" s="101"/>
      <c r="B135" s="101"/>
      <c r="D135" s="113"/>
      <c r="E135" s="102"/>
    </row>
    <row r="136" spans="1:5" x14ac:dyDescent="0.2">
      <c r="C136" s="101"/>
      <c r="D136" s="99"/>
      <c r="E136" s="111"/>
    </row>
    <row r="137" spans="1:5" x14ac:dyDescent="0.2">
      <c r="D137" s="103"/>
      <c r="E137" s="104"/>
    </row>
    <row r="138" spans="1:5" x14ac:dyDescent="0.2">
      <c r="B138" s="101"/>
      <c r="D138" s="99"/>
      <c r="E138" s="102"/>
    </row>
    <row r="139" spans="1:5" x14ac:dyDescent="0.2">
      <c r="C139" s="101"/>
      <c r="D139" s="99"/>
      <c r="E139" s="102"/>
    </row>
    <row r="140" spans="1:5" x14ac:dyDescent="0.2">
      <c r="D140" s="107"/>
      <c r="E140" s="108"/>
    </row>
    <row r="141" spans="1:5" ht="22.5" customHeight="1" x14ac:dyDescent="0.2">
      <c r="C141" s="101"/>
      <c r="D141" s="99"/>
      <c r="E141" s="109"/>
    </row>
    <row r="142" spans="1:5" x14ac:dyDescent="0.2">
      <c r="D142" s="99"/>
      <c r="E142" s="108"/>
    </row>
    <row r="143" spans="1:5" x14ac:dyDescent="0.2">
      <c r="B143" s="101"/>
      <c r="D143" s="105"/>
      <c r="E143" s="111"/>
    </row>
    <row r="144" spans="1:5" x14ac:dyDescent="0.2">
      <c r="C144" s="101"/>
      <c r="D144" s="105"/>
      <c r="E144" s="112"/>
    </row>
    <row r="145" spans="1:5" x14ac:dyDescent="0.2">
      <c r="D145" s="107"/>
      <c r="E145" s="104"/>
    </row>
    <row r="146" spans="1:5" ht="13.5" customHeight="1" x14ac:dyDescent="0.2">
      <c r="A146" s="101"/>
      <c r="D146" s="113"/>
      <c r="E146" s="111"/>
    </row>
    <row r="147" spans="1:5" ht="13.5" customHeight="1" x14ac:dyDescent="0.2">
      <c r="B147" s="101"/>
      <c r="D147" s="99"/>
      <c r="E147" s="111"/>
    </row>
    <row r="148" spans="1:5" ht="13.5" customHeight="1" x14ac:dyDescent="0.2">
      <c r="C148" s="101"/>
      <c r="D148" s="99"/>
      <c r="E148" s="102"/>
    </row>
    <row r="149" spans="1:5" x14ac:dyDescent="0.2">
      <c r="C149" s="101"/>
      <c r="D149" s="107"/>
      <c r="E149" s="104"/>
    </row>
    <row r="150" spans="1:5" x14ac:dyDescent="0.2">
      <c r="C150" s="101"/>
      <c r="D150" s="99"/>
      <c r="E150" s="102"/>
    </row>
    <row r="151" spans="1:5" x14ac:dyDescent="0.2">
      <c r="D151" s="120"/>
      <c r="E151" s="121"/>
    </row>
    <row r="152" spans="1:5" x14ac:dyDescent="0.2">
      <c r="C152" s="101"/>
      <c r="D152" s="105"/>
      <c r="E152" s="122"/>
    </row>
    <row r="153" spans="1:5" x14ac:dyDescent="0.2">
      <c r="C153" s="101"/>
      <c r="D153" s="107"/>
      <c r="E153" s="108"/>
    </row>
    <row r="154" spans="1:5" x14ac:dyDescent="0.2">
      <c r="D154" s="120"/>
      <c r="E154" s="127"/>
    </row>
    <row r="155" spans="1:5" x14ac:dyDescent="0.2">
      <c r="B155" s="101"/>
      <c r="D155" s="115"/>
      <c r="E155" s="125"/>
    </row>
    <row r="156" spans="1:5" x14ac:dyDescent="0.2">
      <c r="C156" s="101"/>
      <c r="D156" s="115"/>
      <c r="E156" s="102"/>
    </row>
    <row r="157" spans="1:5" x14ac:dyDescent="0.2">
      <c r="C157" s="101"/>
      <c r="D157" s="107"/>
      <c r="E157" s="108"/>
    </row>
    <row r="158" spans="1:5" x14ac:dyDescent="0.2">
      <c r="C158" s="101"/>
      <c r="D158" s="107"/>
      <c r="E158" s="108"/>
    </row>
    <row r="159" spans="1:5" x14ac:dyDescent="0.2">
      <c r="D159" s="99"/>
      <c r="E159" s="100"/>
    </row>
    <row r="160" spans="1:5" s="128" customFormat="1" ht="18" customHeight="1" x14ac:dyDescent="0.25">
      <c r="A160" s="282"/>
      <c r="B160" s="283"/>
      <c r="C160" s="283"/>
      <c r="D160" s="283"/>
      <c r="E160" s="283"/>
    </row>
    <row r="161" spans="1:5" ht="28.5" customHeight="1" x14ac:dyDescent="0.2">
      <c r="A161" s="117"/>
      <c r="B161" s="117"/>
      <c r="C161" s="117"/>
      <c r="D161" s="118"/>
      <c r="E161" s="119"/>
    </row>
    <row r="163" spans="1:5" ht="15.75" x14ac:dyDescent="0.2">
      <c r="A163" s="130"/>
      <c r="B163" s="101"/>
      <c r="C163" s="101"/>
      <c r="D163" s="131"/>
      <c r="E163" s="132"/>
    </row>
    <row r="164" spans="1:5" x14ac:dyDescent="0.2">
      <c r="A164" s="101"/>
      <c r="B164" s="101"/>
      <c r="C164" s="101"/>
      <c r="D164" s="131"/>
      <c r="E164" s="132"/>
    </row>
    <row r="165" spans="1:5" ht="17.25" customHeight="1" x14ac:dyDescent="0.2">
      <c r="A165" s="101"/>
      <c r="B165" s="101"/>
      <c r="C165" s="101"/>
      <c r="D165" s="131"/>
      <c r="E165" s="132"/>
    </row>
    <row r="166" spans="1:5" ht="13.5" customHeight="1" x14ac:dyDescent="0.2">
      <c r="A166" s="101"/>
      <c r="B166" s="101"/>
      <c r="C166" s="101"/>
      <c r="D166" s="131"/>
      <c r="E166" s="132"/>
    </row>
    <row r="167" spans="1:5" x14ac:dyDescent="0.2">
      <c r="A167" s="101"/>
      <c r="B167" s="101"/>
      <c r="C167" s="101"/>
      <c r="D167" s="131"/>
      <c r="E167" s="132"/>
    </row>
    <row r="168" spans="1:5" x14ac:dyDescent="0.2">
      <c r="A168" s="101"/>
      <c r="B168" s="101"/>
      <c r="C168" s="101"/>
    </row>
    <row r="169" spans="1:5" x14ac:dyDescent="0.2">
      <c r="A169" s="101"/>
      <c r="B169" s="101"/>
      <c r="C169" s="101"/>
      <c r="D169" s="131"/>
      <c r="E169" s="132"/>
    </row>
    <row r="170" spans="1:5" x14ac:dyDescent="0.2">
      <c r="A170" s="101"/>
      <c r="B170" s="101"/>
      <c r="C170" s="101"/>
      <c r="D170" s="131"/>
      <c r="E170" s="133"/>
    </row>
    <row r="171" spans="1:5" x14ac:dyDescent="0.2">
      <c r="A171" s="101"/>
      <c r="B171" s="101"/>
      <c r="C171" s="101"/>
      <c r="D171" s="131"/>
      <c r="E171" s="132"/>
    </row>
    <row r="172" spans="1:5" ht="22.5" customHeight="1" x14ac:dyDescent="0.2">
      <c r="A172" s="101"/>
      <c r="B172" s="101"/>
      <c r="C172" s="101"/>
      <c r="D172" s="131"/>
      <c r="E172" s="109"/>
    </row>
    <row r="173" spans="1:5" ht="22.5" customHeight="1" x14ac:dyDescent="0.2">
      <c r="D173" s="107"/>
      <c r="E173" s="110"/>
    </row>
  </sheetData>
  <mergeCells count="8">
    <mergeCell ref="A1:H1"/>
    <mergeCell ref="B4:H4"/>
    <mergeCell ref="A160:E160"/>
    <mergeCell ref="B21:H21"/>
    <mergeCell ref="B23:H23"/>
    <mergeCell ref="B34:H34"/>
    <mergeCell ref="B36:H36"/>
    <mergeCell ref="B47:H47"/>
  </mergeCells>
  <pageMargins left="0.7" right="0.7" top="0.75" bottom="0.75" header="0.3" footer="0.3"/>
  <pageSetup paperSize="9" scale="85" orientation="landscape" r:id="rId1"/>
  <rowBreaks count="2" manualBreakCount="2">
    <brk id="22" max="16383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2"/>
  <sheetViews>
    <sheetView tabSelected="1" view="pageBreakPreview" zoomScaleNormal="85" zoomScaleSheetLayoutView="100" workbookViewId="0">
      <selection activeCell="A2" sqref="A2:Q2"/>
    </sheetView>
  </sheetViews>
  <sheetFormatPr defaultColWidth="9.140625" defaultRowHeight="12.75" x14ac:dyDescent="0.2"/>
  <cols>
    <col min="1" max="1" width="12" style="3" customWidth="1"/>
    <col min="2" max="2" width="27.85546875" style="2" customWidth="1"/>
    <col min="3" max="3" width="19.140625" style="5" customWidth="1"/>
    <col min="4" max="4" width="13.85546875" style="11" customWidth="1"/>
    <col min="5" max="5" width="13.42578125" style="5" customWidth="1"/>
    <col min="6" max="6" width="16.7109375" style="5" customWidth="1"/>
    <col min="7" max="7" width="14" style="5" customWidth="1"/>
    <col min="8" max="8" width="14.28515625" style="5" customWidth="1"/>
    <col min="9" max="10" width="12.5703125" style="5" customWidth="1"/>
    <col min="11" max="11" width="13.7109375" style="5" customWidth="1"/>
    <col min="12" max="12" width="11.140625" style="5" customWidth="1"/>
    <col min="13" max="15" width="16.7109375" style="5" customWidth="1"/>
    <col min="16" max="17" width="12.7109375" style="5" customWidth="1"/>
    <col min="18" max="18" width="9.140625" style="5"/>
    <col min="19" max="19" width="9.140625" style="5" customWidth="1"/>
    <col min="20" max="16384" width="9.140625" style="5"/>
  </cols>
  <sheetData>
    <row r="1" spans="1:17" ht="12.75" customHeight="1" x14ac:dyDescent="0.2">
      <c r="A1" s="295" t="s">
        <v>221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7" ht="15.75" customHeight="1" x14ac:dyDescent="0.25">
      <c r="A2" s="296" t="s">
        <v>222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spans="1:17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">
      <c r="A4" s="6" t="s">
        <v>7</v>
      </c>
      <c r="B4" s="7"/>
      <c r="C4" s="8" t="s">
        <v>151</v>
      </c>
      <c r="D4" s="9"/>
    </row>
    <row r="5" spans="1:17" x14ac:dyDescent="0.2">
      <c r="A5" s="10" t="s">
        <v>8</v>
      </c>
      <c r="B5" s="5"/>
    </row>
    <row r="6" spans="1:17" x14ac:dyDescent="0.2">
      <c r="A6" s="10"/>
      <c r="B6" s="5"/>
    </row>
    <row r="7" spans="1:17" x14ac:dyDescent="0.2">
      <c r="A7" s="12" t="s">
        <v>152</v>
      </c>
      <c r="B7" s="5"/>
    </row>
    <row r="8" spans="1:17" x14ac:dyDescent="0.2">
      <c r="A8" s="12" t="s">
        <v>153</v>
      </c>
      <c r="B8" s="12"/>
      <c r="C8" s="12"/>
      <c r="D8" s="12"/>
      <c r="E8" s="12"/>
      <c r="F8" s="12"/>
      <c r="O8" s="65" t="s">
        <v>164</v>
      </c>
    </row>
    <row r="9" spans="1:17" x14ac:dyDescent="0.2">
      <c r="A9" s="13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N9" s="57"/>
      <c r="O9" s="165" t="s">
        <v>165</v>
      </c>
    </row>
    <row r="10" spans="1:17" x14ac:dyDescent="0.2">
      <c r="A10" s="15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7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P11" s="17"/>
      <c r="Q11" s="17"/>
    </row>
    <row r="12" spans="1:17" s="11" customFormat="1" ht="38.25" x14ac:dyDescent="0.2">
      <c r="A12" s="18" t="s">
        <v>9</v>
      </c>
      <c r="B12" s="18" t="s">
        <v>10</v>
      </c>
      <c r="C12" s="19" t="s">
        <v>150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I12" s="19" t="s">
        <v>16</v>
      </c>
      <c r="J12" s="19"/>
      <c r="K12" s="19" t="s">
        <v>17</v>
      </c>
      <c r="L12" s="19" t="s">
        <v>1</v>
      </c>
      <c r="M12" s="19" t="s">
        <v>18</v>
      </c>
      <c r="N12" s="19"/>
      <c r="O12" s="19"/>
      <c r="P12" s="19" t="s">
        <v>19</v>
      </c>
      <c r="Q12" s="19" t="s">
        <v>149</v>
      </c>
    </row>
    <row r="13" spans="1:17" s="11" customFormat="1" x14ac:dyDescent="0.2">
      <c r="A13" s="60">
        <v>32</v>
      </c>
      <c r="B13" s="66" t="s">
        <v>167</v>
      </c>
      <c r="C13" s="62">
        <f>C14+C18+C25+C37</f>
        <v>48900</v>
      </c>
      <c r="D13" s="62">
        <f t="shared" ref="D13:O13" si="0">D14+D18+D25+D37</f>
        <v>22710</v>
      </c>
      <c r="E13" s="62">
        <f t="shared" si="0"/>
        <v>26190</v>
      </c>
      <c r="F13" s="62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1"/>
      <c r="Q13" s="61"/>
    </row>
    <row r="14" spans="1:17" hidden="1" x14ac:dyDescent="0.2">
      <c r="A14" s="20">
        <v>321</v>
      </c>
      <c r="B14" s="21"/>
      <c r="C14" s="22">
        <f>SUM(C15:C17)</f>
        <v>2310</v>
      </c>
      <c r="D14" s="22">
        <f>SUM(D15:D17)</f>
        <v>2310</v>
      </c>
      <c r="E14" s="22">
        <f t="shared" ref="E14:O14" si="1">SUM(E15:E17)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  <c r="O14" s="22">
        <f t="shared" si="1"/>
        <v>0</v>
      </c>
      <c r="P14" s="24"/>
      <c r="Q14" s="24"/>
    </row>
    <row r="15" spans="1:17" hidden="1" x14ac:dyDescent="0.2">
      <c r="A15" s="23">
        <v>3211</v>
      </c>
      <c r="B15" s="1" t="s">
        <v>20</v>
      </c>
      <c r="C15" s="24">
        <f>SUM(D15:Q15)</f>
        <v>2000</v>
      </c>
      <c r="D15" s="24">
        <v>2000</v>
      </c>
      <c r="E15" s="24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/>
      <c r="Q15" s="24"/>
    </row>
    <row r="16" spans="1:17" hidden="1" x14ac:dyDescent="0.2">
      <c r="A16" s="23">
        <v>3213</v>
      </c>
      <c r="B16" s="1" t="s">
        <v>21</v>
      </c>
      <c r="C16" s="24">
        <f t="shared" ref="C16:C51" si="2">SUM(D16:Q16)</f>
        <v>300</v>
      </c>
      <c r="D16" s="58">
        <v>300</v>
      </c>
      <c r="E16" s="58"/>
      <c r="F16" s="59"/>
      <c r="G16" s="59"/>
      <c r="H16" s="22"/>
      <c r="I16" s="22"/>
      <c r="J16" s="22"/>
      <c r="K16" s="22"/>
      <c r="L16" s="22"/>
      <c r="M16" s="22"/>
      <c r="N16" s="22"/>
      <c r="O16" s="22"/>
      <c r="P16" s="24"/>
      <c r="Q16" s="24"/>
    </row>
    <row r="17" spans="1:17" hidden="1" x14ac:dyDescent="0.2">
      <c r="A17" s="23">
        <v>3214</v>
      </c>
      <c r="B17" s="1" t="s">
        <v>22</v>
      </c>
      <c r="C17" s="24">
        <f t="shared" si="2"/>
        <v>10</v>
      </c>
      <c r="D17" s="58">
        <v>10</v>
      </c>
      <c r="E17" s="58"/>
      <c r="F17" s="59"/>
      <c r="G17" s="59"/>
      <c r="H17" s="22"/>
      <c r="I17" s="22"/>
      <c r="J17" s="22"/>
      <c r="K17" s="22"/>
      <c r="L17" s="22"/>
      <c r="M17" s="22"/>
      <c r="N17" s="22"/>
      <c r="O17" s="22"/>
      <c r="P17" s="24"/>
      <c r="Q17" s="24"/>
    </row>
    <row r="18" spans="1:17" hidden="1" x14ac:dyDescent="0.2">
      <c r="A18" s="20">
        <v>322</v>
      </c>
      <c r="B18" s="34"/>
      <c r="C18" s="22">
        <f>SUM(C19:C24)</f>
        <v>32873</v>
      </c>
      <c r="D18" s="22">
        <f>SUM(D19:D24)</f>
        <v>8073</v>
      </c>
      <c r="E18" s="59">
        <f t="shared" ref="E18:O18" si="3">SUM(E19:E24)</f>
        <v>24800</v>
      </c>
      <c r="F18" s="59">
        <f t="shared" si="3"/>
        <v>0</v>
      </c>
      <c r="G18" s="59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4"/>
      <c r="Q18" s="24"/>
    </row>
    <row r="19" spans="1:17" hidden="1" x14ac:dyDescent="0.2">
      <c r="A19" s="23">
        <v>3221</v>
      </c>
      <c r="B19" s="1" t="s">
        <v>23</v>
      </c>
      <c r="C19" s="24">
        <f t="shared" si="2"/>
        <v>6600</v>
      </c>
      <c r="D19" s="58">
        <v>6600</v>
      </c>
      <c r="E19" s="58"/>
      <c r="F19" s="59"/>
      <c r="G19" s="59"/>
      <c r="H19" s="22"/>
      <c r="I19" s="22"/>
      <c r="J19" s="22"/>
      <c r="K19" s="22"/>
      <c r="L19" s="22"/>
      <c r="M19" s="22"/>
      <c r="N19" s="22"/>
      <c r="O19" s="22"/>
      <c r="P19" s="24"/>
      <c r="Q19" s="24"/>
    </row>
    <row r="20" spans="1:17" hidden="1" x14ac:dyDescent="0.2">
      <c r="A20" s="23">
        <v>3222</v>
      </c>
      <c r="B20" s="1" t="s">
        <v>24</v>
      </c>
      <c r="C20" s="24">
        <f t="shared" si="2"/>
        <v>5</v>
      </c>
      <c r="D20" s="58">
        <v>5</v>
      </c>
      <c r="E20" s="58"/>
      <c r="F20" s="59"/>
      <c r="G20" s="59"/>
      <c r="H20" s="22"/>
      <c r="I20" s="22"/>
      <c r="J20" s="22"/>
      <c r="K20" s="22"/>
      <c r="L20" s="22"/>
      <c r="M20" s="22"/>
      <c r="N20" s="22"/>
      <c r="O20" s="22"/>
      <c r="P20" s="24"/>
      <c r="Q20" s="24"/>
    </row>
    <row r="21" spans="1:17" hidden="1" x14ac:dyDescent="0.2">
      <c r="A21" s="23">
        <v>3223</v>
      </c>
      <c r="B21" s="25" t="s">
        <v>25</v>
      </c>
      <c r="C21" s="24">
        <f t="shared" si="2"/>
        <v>24800</v>
      </c>
      <c r="D21" s="58">
        <v>0</v>
      </c>
      <c r="E21" s="58">
        <v>24800</v>
      </c>
      <c r="F21" s="58"/>
      <c r="G21" s="58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idden="1" x14ac:dyDescent="0.2">
      <c r="A22" s="23">
        <v>3224</v>
      </c>
      <c r="B22" s="25" t="s">
        <v>26</v>
      </c>
      <c r="C22" s="24">
        <f t="shared" si="2"/>
        <v>900</v>
      </c>
      <c r="D22" s="58">
        <v>900</v>
      </c>
      <c r="E22" s="58"/>
      <c r="F22" s="58"/>
      <c r="G22" s="58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idden="1" x14ac:dyDescent="0.2">
      <c r="A23" s="23">
        <v>3225</v>
      </c>
      <c r="B23" s="25" t="s">
        <v>27</v>
      </c>
      <c r="C23" s="24">
        <f t="shared" si="2"/>
        <v>435</v>
      </c>
      <c r="D23" s="58">
        <v>435</v>
      </c>
      <c r="E23" s="58"/>
      <c r="F23" s="58"/>
      <c r="G23" s="58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idden="1" x14ac:dyDescent="0.2">
      <c r="A24" s="23">
        <v>3227</v>
      </c>
      <c r="B24" s="25" t="s">
        <v>28</v>
      </c>
      <c r="C24" s="24">
        <f t="shared" si="2"/>
        <v>133</v>
      </c>
      <c r="D24" s="58">
        <v>133</v>
      </c>
      <c r="E24" s="58"/>
      <c r="F24" s="58"/>
      <c r="G24" s="58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idden="1" x14ac:dyDescent="0.2">
      <c r="A25" s="20">
        <v>323</v>
      </c>
      <c r="B25" s="26"/>
      <c r="C25" s="22">
        <f>SUM(C26:C36)</f>
        <v>12348</v>
      </c>
      <c r="D25" s="59">
        <f>SUM(D26:D36)</f>
        <v>10958</v>
      </c>
      <c r="E25" s="59">
        <f>SUM(E26:E36)</f>
        <v>1390</v>
      </c>
      <c r="F25" s="59">
        <f t="shared" ref="F25:O25" si="4">SUM(F26:F36)</f>
        <v>0</v>
      </c>
      <c r="G25" s="59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4"/>
        <v>0</v>
      </c>
      <c r="K25" s="22">
        <f t="shared" si="4"/>
        <v>0</v>
      </c>
      <c r="L25" s="22">
        <f t="shared" si="4"/>
        <v>0</v>
      </c>
      <c r="M25" s="22">
        <f t="shared" si="4"/>
        <v>0</v>
      </c>
      <c r="N25" s="22">
        <f t="shared" si="4"/>
        <v>0</v>
      </c>
      <c r="O25" s="22">
        <f t="shared" si="4"/>
        <v>0</v>
      </c>
      <c r="P25" s="24"/>
      <c r="Q25" s="24"/>
    </row>
    <row r="26" spans="1:17" hidden="1" x14ac:dyDescent="0.2">
      <c r="A26" s="23">
        <v>3231</v>
      </c>
      <c r="B26" s="25" t="s">
        <v>29</v>
      </c>
      <c r="C26" s="24">
        <f t="shared" si="2"/>
        <v>800</v>
      </c>
      <c r="D26" s="58">
        <v>800</v>
      </c>
      <c r="E26" s="58"/>
      <c r="F26" s="58"/>
      <c r="G26" s="58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idden="1" x14ac:dyDescent="0.2">
      <c r="A27" s="23">
        <v>32319</v>
      </c>
      <c r="B27" s="25" t="s">
        <v>30</v>
      </c>
      <c r="C27" s="24">
        <f t="shared" si="2"/>
        <v>990</v>
      </c>
      <c r="D27" s="58">
        <v>0</v>
      </c>
      <c r="E27" s="58">
        <v>990</v>
      </c>
      <c r="F27" s="58"/>
      <c r="G27" s="58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idden="1" x14ac:dyDescent="0.2">
      <c r="A28" s="23">
        <v>3232</v>
      </c>
      <c r="B28" s="25" t="s">
        <v>31</v>
      </c>
      <c r="C28" s="24">
        <f t="shared" si="2"/>
        <v>600</v>
      </c>
      <c r="D28" s="58">
        <v>200</v>
      </c>
      <c r="E28" s="58">
        <v>400</v>
      </c>
      <c r="F28" s="58"/>
      <c r="G28" s="58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idden="1" x14ac:dyDescent="0.2">
      <c r="A29" s="23">
        <v>3233</v>
      </c>
      <c r="B29" s="25" t="s">
        <v>32</v>
      </c>
      <c r="C29" s="24">
        <f t="shared" si="2"/>
        <v>5</v>
      </c>
      <c r="D29" s="58">
        <v>5</v>
      </c>
      <c r="E29" s="58"/>
      <c r="F29" s="58"/>
      <c r="G29" s="58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idden="1" x14ac:dyDescent="0.2">
      <c r="A30" s="23">
        <v>3234</v>
      </c>
      <c r="B30" s="25" t="s">
        <v>33</v>
      </c>
      <c r="C30" s="24">
        <f t="shared" si="2"/>
        <v>4700</v>
      </c>
      <c r="D30" s="58">
        <v>4700</v>
      </c>
      <c r="E30" s="58"/>
      <c r="F30" s="58"/>
      <c r="G30" s="58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idden="1" x14ac:dyDescent="0.2">
      <c r="A31" s="23">
        <v>3235</v>
      </c>
      <c r="B31" s="25" t="s">
        <v>34</v>
      </c>
      <c r="C31" s="24">
        <f t="shared" si="2"/>
        <v>158</v>
      </c>
      <c r="D31" s="58">
        <v>158</v>
      </c>
      <c r="E31" s="58"/>
      <c r="F31" s="58"/>
      <c r="G31" s="58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idden="1" x14ac:dyDescent="0.2">
      <c r="A32" s="23">
        <v>3236</v>
      </c>
      <c r="B32" s="25" t="s">
        <v>35</v>
      </c>
      <c r="C32" s="24">
        <f t="shared" si="2"/>
        <v>245</v>
      </c>
      <c r="D32" s="58">
        <v>245</v>
      </c>
      <c r="E32" s="58"/>
      <c r="F32" s="58"/>
      <c r="G32" s="58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idden="1" x14ac:dyDescent="0.2">
      <c r="A33" s="23">
        <v>3236</v>
      </c>
      <c r="B33" s="25" t="s">
        <v>145</v>
      </c>
      <c r="C33" s="24">
        <f t="shared" si="2"/>
        <v>0</v>
      </c>
      <c r="D33" s="58">
        <v>0</v>
      </c>
      <c r="E33" s="58">
        <v>0</v>
      </c>
      <c r="F33" s="58"/>
      <c r="G33" s="58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idden="1" x14ac:dyDescent="0.2">
      <c r="A34" s="23">
        <v>3237</v>
      </c>
      <c r="B34" s="25" t="s">
        <v>36</v>
      </c>
      <c r="C34" s="24">
        <f t="shared" si="2"/>
        <v>2400</v>
      </c>
      <c r="D34" s="58">
        <v>2400</v>
      </c>
      <c r="E34" s="58"/>
      <c r="F34" s="58"/>
      <c r="G34" s="58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idden="1" x14ac:dyDescent="0.2">
      <c r="A35" s="23">
        <v>3238</v>
      </c>
      <c r="B35" s="25" t="s">
        <v>37</v>
      </c>
      <c r="C35" s="24">
        <f t="shared" si="2"/>
        <v>1140</v>
      </c>
      <c r="D35" s="58">
        <v>1140</v>
      </c>
      <c r="E35" s="58"/>
      <c r="F35" s="58"/>
      <c r="G35" s="58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idden="1" x14ac:dyDescent="0.2">
      <c r="A36" s="23">
        <v>3239</v>
      </c>
      <c r="B36" s="25" t="s">
        <v>38</v>
      </c>
      <c r="C36" s="24">
        <f t="shared" si="2"/>
        <v>1310</v>
      </c>
      <c r="D36" s="58">
        <v>1310</v>
      </c>
      <c r="E36" s="58"/>
      <c r="F36" s="58"/>
      <c r="G36" s="58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idden="1" x14ac:dyDescent="0.2">
      <c r="A37" s="20">
        <v>329</v>
      </c>
      <c r="B37" s="26"/>
      <c r="C37" s="22">
        <f>SUM(C38:C42)</f>
        <v>1369</v>
      </c>
      <c r="D37" s="59">
        <f>SUM(D38:D42)</f>
        <v>1369</v>
      </c>
      <c r="E37" s="59">
        <f t="shared" ref="E37:O37" si="5">SUM(E38:E42)</f>
        <v>0</v>
      </c>
      <c r="F37" s="59">
        <f t="shared" si="5"/>
        <v>0</v>
      </c>
      <c r="G37" s="59">
        <f t="shared" si="5"/>
        <v>0</v>
      </c>
      <c r="H37" s="22">
        <f t="shared" si="5"/>
        <v>0</v>
      </c>
      <c r="I37" s="22">
        <f t="shared" si="5"/>
        <v>0</v>
      </c>
      <c r="J37" s="22">
        <f t="shared" si="5"/>
        <v>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2">
        <f t="shared" si="5"/>
        <v>0</v>
      </c>
      <c r="O37" s="22">
        <f t="shared" si="5"/>
        <v>0</v>
      </c>
      <c r="P37" s="24"/>
      <c r="Q37" s="24"/>
    </row>
    <row r="38" spans="1:17" hidden="1" x14ac:dyDescent="0.2">
      <c r="A38" s="23">
        <v>3292</v>
      </c>
      <c r="B38" s="25" t="s">
        <v>39</v>
      </c>
      <c r="C38" s="24">
        <f>SUM(D38:Q38)</f>
        <v>970</v>
      </c>
      <c r="D38" s="58">
        <v>970</v>
      </c>
      <c r="E38" s="58"/>
      <c r="F38" s="58"/>
      <c r="G38" s="58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idden="1" x14ac:dyDescent="0.2">
      <c r="A39" s="23">
        <v>3293</v>
      </c>
      <c r="B39" s="25" t="s">
        <v>40</v>
      </c>
      <c r="C39" s="24">
        <f t="shared" si="2"/>
        <v>73</v>
      </c>
      <c r="D39" s="58">
        <v>73</v>
      </c>
      <c r="E39" s="58"/>
      <c r="F39" s="58"/>
      <c r="G39" s="58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idden="1" x14ac:dyDescent="0.2">
      <c r="A40" s="23">
        <v>3294</v>
      </c>
      <c r="B40" s="25" t="s">
        <v>41</v>
      </c>
      <c r="C40" s="24">
        <f t="shared" si="2"/>
        <v>108</v>
      </c>
      <c r="D40" s="58">
        <v>108</v>
      </c>
      <c r="E40" s="58"/>
      <c r="F40" s="58"/>
      <c r="G40" s="58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idden="1" x14ac:dyDescent="0.2">
      <c r="A41" s="23">
        <v>3295</v>
      </c>
      <c r="B41" s="25" t="s">
        <v>42</v>
      </c>
      <c r="C41" s="24">
        <f t="shared" si="2"/>
        <v>27</v>
      </c>
      <c r="D41" s="58">
        <v>27</v>
      </c>
      <c r="E41" s="58"/>
      <c r="F41" s="58"/>
      <c r="G41" s="58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idden="1" x14ac:dyDescent="0.2">
      <c r="A42" s="23">
        <v>3299</v>
      </c>
      <c r="B42" s="25" t="s">
        <v>43</v>
      </c>
      <c r="C42" s="24">
        <f t="shared" si="2"/>
        <v>191</v>
      </c>
      <c r="D42" s="58">
        <v>191</v>
      </c>
      <c r="E42" s="58"/>
      <c r="F42" s="58"/>
      <c r="G42" s="58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x14ac:dyDescent="0.2">
      <c r="A43" s="20">
        <v>34</v>
      </c>
      <c r="B43" s="26" t="s">
        <v>168</v>
      </c>
      <c r="C43" s="22">
        <f>C44</f>
        <v>0</v>
      </c>
      <c r="D43" s="22">
        <f t="shared" ref="D43:O43" si="6">D44</f>
        <v>0</v>
      </c>
      <c r="E43" s="22">
        <f t="shared" si="6"/>
        <v>0</v>
      </c>
      <c r="F43" s="22">
        <f t="shared" si="6"/>
        <v>0</v>
      </c>
      <c r="G43" s="22">
        <f t="shared" si="6"/>
        <v>0</v>
      </c>
      <c r="H43" s="22">
        <f t="shared" si="6"/>
        <v>0</v>
      </c>
      <c r="I43" s="22">
        <f t="shared" si="6"/>
        <v>0</v>
      </c>
      <c r="J43" s="22">
        <f t="shared" si="6"/>
        <v>0</v>
      </c>
      <c r="K43" s="22">
        <f t="shared" si="6"/>
        <v>0</v>
      </c>
      <c r="L43" s="22">
        <f t="shared" si="6"/>
        <v>0</v>
      </c>
      <c r="M43" s="22">
        <f t="shared" si="6"/>
        <v>0</v>
      </c>
      <c r="N43" s="22">
        <f t="shared" si="6"/>
        <v>0</v>
      </c>
      <c r="O43" s="22">
        <f t="shared" si="6"/>
        <v>0</v>
      </c>
      <c r="P43" s="24"/>
      <c r="Q43" s="24"/>
    </row>
    <row r="44" spans="1:17" hidden="1" x14ac:dyDescent="0.2">
      <c r="A44" s="20">
        <v>343</v>
      </c>
      <c r="B44" s="26"/>
      <c r="C44" s="22">
        <f>SUM(C45)</f>
        <v>0</v>
      </c>
      <c r="D44" s="59">
        <f>SUM(D45)</f>
        <v>0</v>
      </c>
      <c r="E44" s="59">
        <f t="shared" ref="E44:O44" si="7">SUM(E45)</f>
        <v>0</v>
      </c>
      <c r="F44" s="59">
        <f t="shared" si="7"/>
        <v>0</v>
      </c>
      <c r="G44" s="59">
        <f t="shared" si="7"/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K44" s="22">
        <f t="shared" si="7"/>
        <v>0</v>
      </c>
      <c r="L44" s="22">
        <f t="shared" si="7"/>
        <v>0</v>
      </c>
      <c r="M44" s="22">
        <f t="shared" si="7"/>
        <v>0</v>
      </c>
      <c r="N44" s="22">
        <f t="shared" si="7"/>
        <v>0</v>
      </c>
      <c r="O44" s="22">
        <f t="shared" si="7"/>
        <v>0</v>
      </c>
      <c r="P44" s="24"/>
      <c r="Q44" s="24"/>
    </row>
    <row r="45" spans="1:17" hidden="1" x14ac:dyDescent="0.2">
      <c r="A45" s="23">
        <v>3431</v>
      </c>
      <c r="B45" s="25" t="s">
        <v>44</v>
      </c>
      <c r="C45" s="24">
        <f t="shared" si="2"/>
        <v>0</v>
      </c>
      <c r="D45" s="58">
        <v>0</v>
      </c>
      <c r="E45" s="58"/>
      <c r="F45" s="58"/>
      <c r="G45" s="58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x14ac:dyDescent="0.2">
      <c r="A46" s="20">
        <v>42</v>
      </c>
      <c r="B46" s="26" t="s">
        <v>169</v>
      </c>
      <c r="C46" s="22">
        <f>C47+C50</f>
        <v>0</v>
      </c>
      <c r="D46" s="22">
        <f t="shared" ref="D46:O46" si="8">D47+D50</f>
        <v>0</v>
      </c>
      <c r="E46" s="22">
        <f t="shared" si="8"/>
        <v>0</v>
      </c>
      <c r="F46" s="22">
        <f t="shared" si="8"/>
        <v>0</v>
      </c>
      <c r="G46" s="22">
        <f t="shared" si="8"/>
        <v>0</v>
      </c>
      <c r="H46" s="22">
        <f t="shared" si="8"/>
        <v>0</v>
      </c>
      <c r="I46" s="22">
        <f t="shared" si="8"/>
        <v>0</v>
      </c>
      <c r="J46" s="22">
        <f t="shared" si="8"/>
        <v>0</v>
      </c>
      <c r="K46" s="22">
        <f t="shared" si="8"/>
        <v>0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0</v>
      </c>
      <c r="P46" s="24"/>
      <c r="Q46" s="24"/>
    </row>
    <row r="47" spans="1:17" s="37" customFormat="1" hidden="1" x14ac:dyDescent="0.2">
      <c r="A47" s="20">
        <v>422</v>
      </c>
      <c r="B47" s="26"/>
      <c r="C47" s="22">
        <f>SUM(C48:C49)</f>
        <v>0</v>
      </c>
      <c r="D47" s="59">
        <f>SUM(D48:D49)</f>
        <v>0</v>
      </c>
      <c r="E47" s="59">
        <f t="shared" ref="E47:O47" si="9">SUM(E48:E49)</f>
        <v>0</v>
      </c>
      <c r="F47" s="59">
        <f t="shared" si="9"/>
        <v>0</v>
      </c>
      <c r="G47" s="59">
        <f t="shared" si="9"/>
        <v>0</v>
      </c>
      <c r="H47" s="22">
        <f t="shared" si="9"/>
        <v>0</v>
      </c>
      <c r="I47" s="22">
        <f t="shared" si="9"/>
        <v>0</v>
      </c>
      <c r="J47" s="22">
        <f t="shared" si="9"/>
        <v>0</v>
      </c>
      <c r="K47" s="22">
        <f t="shared" si="9"/>
        <v>0</v>
      </c>
      <c r="L47" s="22">
        <f t="shared" si="9"/>
        <v>0</v>
      </c>
      <c r="M47" s="22">
        <f t="shared" si="9"/>
        <v>0</v>
      </c>
      <c r="N47" s="22">
        <f t="shared" si="9"/>
        <v>0</v>
      </c>
      <c r="O47" s="22">
        <f t="shared" si="9"/>
        <v>0</v>
      </c>
      <c r="P47" s="24">
        <f>SUM(P48:P51)</f>
        <v>0</v>
      </c>
      <c r="Q47" s="24">
        <f>SUM(Q48:Q51)</f>
        <v>0</v>
      </c>
    </row>
    <row r="48" spans="1:17" hidden="1" x14ac:dyDescent="0.2">
      <c r="A48" s="23">
        <v>4221</v>
      </c>
      <c r="B48" s="1" t="s">
        <v>45</v>
      </c>
      <c r="C48" s="24">
        <f t="shared" si="2"/>
        <v>0</v>
      </c>
      <c r="D48" s="22"/>
      <c r="E48" s="22"/>
      <c r="F48" s="22"/>
      <c r="G48" s="22"/>
      <c r="H48" s="22"/>
      <c r="I48" s="22"/>
      <c r="J48" s="22"/>
      <c r="K48" s="24"/>
      <c r="L48" s="24"/>
      <c r="M48" s="22"/>
      <c r="N48" s="22"/>
      <c r="O48" s="22"/>
      <c r="P48" s="24"/>
      <c r="Q48" s="24"/>
    </row>
    <row r="49" spans="1:17" hidden="1" x14ac:dyDescent="0.2">
      <c r="A49" s="23">
        <v>4226</v>
      </c>
      <c r="B49" s="1" t="s">
        <v>46</v>
      </c>
      <c r="C49" s="24">
        <f t="shared" si="2"/>
        <v>0</v>
      </c>
      <c r="D49" s="22"/>
      <c r="E49" s="22"/>
      <c r="F49" s="22"/>
      <c r="G49" s="22"/>
      <c r="H49" s="22"/>
      <c r="I49" s="22"/>
      <c r="J49" s="22"/>
      <c r="K49" s="24"/>
      <c r="L49" s="24"/>
      <c r="M49" s="22"/>
      <c r="N49" s="22"/>
      <c r="O49" s="22"/>
      <c r="P49" s="24"/>
      <c r="Q49" s="24"/>
    </row>
    <row r="50" spans="1:17" hidden="1" x14ac:dyDescent="0.2">
      <c r="A50" s="193">
        <v>424</v>
      </c>
      <c r="B50" s="194"/>
      <c r="C50" s="59">
        <f>C51</f>
        <v>0</v>
      </c>
      <c r="D50" s="59">
        <f>D51</f>
        <v>0</v>
      </c>
      <c r="E50" s="59">
        <f>E51</f>
        <v>0</v>
      </c>
      <c r="F50" s="59">
        <f t="shared" ref="F50:O50" si="10">F51</f>
        <v>0</v>
      </c>
      <c r="G50" s="59">
        <f t="shared" si="10"/>
        <v>0</v>
      </c>
      <c r="H50" s="59">
        <f t="shared" si="10"/>
        <v>0</v>
      </c>
      <c r="I50" s="59">
        <f t="shared" si="10"/>
        <v>0</v>
      </c>
      <c r="J50" s="59">
        <f t="shared" si="10"/>
        <v>0</v>
      </c>
      <c r="K50" s="59">
        <f t="shared" si="10"/>
        <v>0</v>
      </c>
      <c r="L50" s="59">
        <f t="shared" si="10"/>
        <v>0</v>
      </c>
      <c r="M50" s="59">
        <f t="shared" si="10"/>
        <v>0</v>
      </c>
      <c r="N50" s="59">
        <f t="shared" si="10"/>
        <v>0</v>
      </c>
      <c r="O50" s="59">
        <f t="shared" si="10"/>
        <v>0</v>
      </c>
      <c r="P50" s="59"/>
      <c r="Q50" s="22"/>
    </row>
    <row r="51" spans="1:17" hidden="1" x14ac:dyDescent="0.2">
      <c r="A51" s="195">
        <v>4241</v>
      </c>
      <c r="B51" s="196" t="s">
        <v>47</v>
      </c>
      <c r="C51" s="58">
        <f t="shared" si="2"/>
        <v>0</v>
      </c>
      <c r="D51" s="58"/>
      <c r="E51" s="58">
        <v>0</v>
      </c>
      <c r="F51" s="59"/>
      <c r="G51" s="59"/>
      <c r="H51" s="59"/>
      <c r="I51" s="59"/>
      <c r="J51" s="59"/>
      <c r="K51" s="58"/>
      <c r="L51" s="58"/>
      <c r="M51" s="59"/>
      <c r="N51" s="59"/>
      <c r="O51" s="59"/>
      <c r="P51" s="59"/>
      <c r="Q51" s="22"/>
    </row>
    <row r="52" spans="1:17" x14ac:dyDescent="0.2">
      <c r="A52" s="197"/>
      <c r="B52" s="198" t="s">
        <v>48</v>
      </c>
      <c r="C52" s="199">
        <f>C13+C43+C46</f>
        <v>48900</v>
      </c>
      <c r="D52" s="199">
        <f t="shared" ref="D52:Q52" si="11">D13+D43+D46</f>
        <v>22710</v>
      </c>
      <c r="E52" s="199">
        <f t="shared" si="11"/>
        <v>26190</v>
      </c>
      <c r="F52" s="199">
        <f t="shared" si="11"/>
        <v>0</v>
      </c>
      <c r="G52" s="199">
        <f t="shared" si="11"/>
        <v>0</v>
      </c>
      <c r="H52" s="199">
        <f t="shared" si="11"/>
        <v>0</v>
      </c>
      <c r="I52" s="199">
        <f t="shared" si="11"/>
        <v>0</v>
      </c>
      <c r="J52" s="199">
        <f t="shared" si="11"/>
        <v>0</v>
      </c>
      <c r="K52" s="199">
        <f t="shared" si="11"/>
        <v>0</v>
      </c>
      <c r="L52" s="199">
        <f t="shared" si="11"/>
        <v>0</v>
      </c>
      <c r="M52" s="199">
        <f t="shared" si="11"/>
        <v>0</v>
      </c>
      <c r="N52" s="199">
        <f t="shared" si="11"/>
        <v>0</v>
      </c>
      <c r="O52" s="199">
        <f t="shared" si="11"/>
        <v>0</v>
      </c>
      <c r="P52" s="199">
        <f t="shared" si="11"/>
        <v>0</v>
      </c>
      <c r="Q52" s="29">
        <f t="shared" si="11"/>
        <v>0</v>
      </c>
    </row>
    <row r="53" spans="1:17" x14ac:dyDescent="0.2">
      <c r="A53" s="200"/>
      <c r="B53" s="201" t="s">
        <v>49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9"/>
    </row>
    <row r="54" spans="1:17" x14ac:dyDescent="0.2">
      <c r="A54" s="202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33"/>
    </row>
    <row r="55" spans="1:17" x14ac:dyDescent="0.2">
      <c r="A55" s="205" t="s">
        <v>152</v>
      </c>
      <c r="B55" s="203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33"/>
    </row>
    <row r="56" spans="1:17" x14ac:dyDescent="0.2">
      <c r="A56" s="290" t="s">
        <v>154</v>
      </c>
      <c r="B56" s="291"/>
      <c r="C56" s="291"/>
      <c r="D56" s="291"/>
      <c r="E56" s="291"/>
      <c r="F56" s="291"/>
      <c r="G56" s="291"/>
      <c r="H56" s="206"/>
      <c r="I56" s="206"/>
      <c r="J56" s="206"/>
      <c r="K56" s="206"/>
      <c r="L56" s="206"/>
      <c r="M56" s="206"/>
      <c r="N56" s="206"/>
      <c r="O56" s="206"/>
      <c r="P56" s="206"/>
    </row>
    <row r="57" spans="1:17" x14ac:dyDescent="0.2">
      <c r="A57" s="207"/>
      <c r="B57" s="207"/>
      <c r="C57" s="207"/>
      <c r="D57" s="208"/>
      <c r="E57" s="207"/>
      <c r="F57" s="207"/>
      <c r="G57" s="207"/>
      <c r="H57" s="207"/>
      <c r="I57" s="207"/>
      <c r="J57" s="207"/>
      <c r="K57" s="207"/>
      <c r="L57" s="207"/>
      <c r="M57" s="206"/>
      <c r="N57" s="51"/>
      <c r="O57" s="51"/>
      <c r="P57" s="206"/>
    </row>
    <row r="58" spans="1:17" ht="38.25" x14ac:dyDescent="0.2">
      <c r="A58" s="209" t="s">
        <v>9</v>
      </c>
      <c r="B58" s="209" t="s">
        <v>10</v>
      </c>
      <c r="C58" s="54" t="s">
        <v>150</v>
      </c>
      <c r="D58" s="54" t="s">
        <v>50</v>
      </c>
      <c r="E58" s="54" t="s">
        <v>5</v>
      </c>
      <c r="F58" s="54" t="s">
        <v>13</v>
      </c>
      <c r="G58" s="54" t="s">
        <v>14</v>
      </c>
      <c r="H58" s="54" t="s">
        <v>15</v>
      </c>
      <c r="I58" s="54" t="s">
        <v>16</v>
      </c>
      <c r="J58" s="54"/>
      <c r="K58" s="54" t="s">
        <v>17</v>
      </c>
      <c r="L58" s="54" t="s">
        <v>1</v>
      </c>
      <c r="M58" s="54" t="s">
        <v>18</v>
      </c>
      <c r="N58" s="54"/>
      <c r="O58" s="54" t="s">
        <v>51</v>
      </c>
      <c r="P58" s="54" t="s">
        <v>19</v>
      </c>
      <c r="Q58" s="19" t="s">
        <v>149</v>
      </c>
    </row>
    <row r="59" spans="1:17" x14ac:dyDescent="0.2">
      <c r="A59" s="210">
        <v>31</v>
      </c>
      <c r="B59" s="211" t="s">
        <v>166</v>
      </c>
      <c r="C59" s="212">
        <f>C60+C64+C66</f>
        <v>565824</v>
      </c>
      <c r="D59" s="212">
        <f t="shared" ref="D59:O59" si="12">D60+D64+D66</f>
        <v>0</v>
      </c>
      <c r="E59" s="212">
        <f t="shared" si="12"/>
        <v>0</v>
      </c>
      <c r="F59" s="212">
        <f t="shared" si="12"/>
        <v>0</v>
      </c>
      <c r="G59" s="212">
        <f t="shared" si="12"/>
        <v>0</v>
      </c>
      <c r="H59" s="212">
        <f t="shared" si="12"/>
        <v>565824</v>
      </c>
      <c r="I59" s="212">
        <f t="shared" si="12"/>
        <v>0</v>
      </c>
      <c r="J59" s="212">
        <f t="shared" si="12"/>
        <v>0</v>
      </c>
      <c r="K59" s="212">
        <f t="shared" si="12"/>
        <v>0</v>
      </c>
      <c r="L59" s="212">
        <f t="shared" si="12"/>
        <v>0</v>
      </c>
      <c r="M59" s="212">
        <f t="shared" si="12"/>
        <v>0</v>
      </c>
      <c r="N59" s="212">
        <f t="shared" si="12"/>
        <v>0</v>
      </c>
      <c r="O59" s="212">
        <f t="shared" si="12"/>
        <v>0</v>
      </c>
      <c r="P59" s="213"/>
      <c r="Q59" s="61"/>
    </row>
    <row r="60" spans="1:17" hidden="1" x14ac:dyDescent="0.2">
      <c r="A60" s="193">
        <v>311</v>
      </c>
      <c r="B60" s="214"/>
      <c r="C60" s="215">
        <f>SUM(C61:C63)</f>
        <v>466544</v>
      </c>
      <c r="D60" s="59">
        <f t="shared" ref="D60:O60" si="13">SUM(D61:D63)</f>
        <v>0</v>
      </c>
      <c r="E60" s="59">
        <f t="shared" si="13"/>
        <v>0</v>
      </c>
      <c r="F60" s="59">
        <f t="shared" si="13"/>
        <v>0</v>
      </c>
      <c r="G60" s="59">
        <f t="shared" si="13"/>
        <v>0</v>
      </c>
      <c r="H60" s="59">
        <f t="shared" si="13"/>
        <v>466544</v>
      </c>
      <c r="I60" s="59">
        <f t="shared" si="13"/>
        <v>0</v>
      </c>
      <c r="J60" s="59">
        <f t="shared" si="13"/>
        <v>0</v>
      </c>
      <c r="K60" s="59">
        <f t="shared" si="13"/>
        <v>0</v>
      </c>
      <c r="L60" s="59">
        <f t="shared" si="13"/>
        <v>0</v>
      </c>
      <c r="M60" s="59">
        <f t="shared" si="13"/>
        <v>0</v>
      </c>
      <c r="N60" s="59">
        <f t="shared" si="13"/>
        <v>0</v>
      </c>
      <c r="O60" s="59">
        <f t="shared" si="13"/>
        <v>0</v>
      </c>
      <c r="P60" s="58"/>
      <c r="Q60" s="24"/>
    </row>
    <row r="61" spans="1:17" hidden="1" x14ac:dyDescent="0.2">
      <c r="A61" s="195">
        <v>3111</v>
      </c>
      <c r="B61" s="196" t="s">
        <v>52</v>
      </c>
      <c r="C61" s="216">
        <f>SUM(D61:Q61)</f>
        <v>458469</v>
      </c>
      <c r="D61" s="58">
        <v>0</v>
      </c>
      <c r="E61" s="58"/>
      <c r="F61" s="58"/>
      <c r="G61" s="58"/>
      <c r="H61" s="58">
        <v>458469</v>
      </c>
      <c r="I61" s="58"/>
      <c r="J61" s="58"/>
      <c r="K61" s="58"/>
      <c r="L61" s="58"/>
      <c r="M61" s="58"/>
      <c r="N61" s="58"/>
      <c r="O61" s="58"/>
      <c r="P61" s="58"/>
      <c r="Q61" s="24"/>
    </row>
    <row r="62" spans="1:17" hidden="1" x14ac:dyDescent="0.2">
      <c r="A62" s="217">
        <v>3113</v>
      </c>
      <c r="B62" s="218" t="s">
        <v>53</v>
      </c>
      <c r="C62" s="216">
        <f>SUM(D62:Q62)</f>
        <v>5024</v>
      </c>
      <c r="D62" s="219"/>
      <c r="E62" s="206"/>
      <c r="F62" s="206"/>
      <c r="G62" s="206"/>
      <c r="H62" s="206">
        <v>5024</v>
      </c>
      <c r="I62" s="58">
        <v>0</v>
      </c>
      <c r="J62" s="58"/>
      <c r="K62" s="58"/>
      <c r="L62" s="58"/>
      <c r="M62" s="58"/>
      <c r="N62" s="58"/>
      <c r="O62" s="58"/>
      <c r="P62" s="58"/>
      <c r="Q62" s="24"/>
    </row>
    <row r="63" spans="1:17" hidden="1" x14ac:dyDescent="0.2">
      <c r="A63" s="217">
        <v>3114</v>
      </c>
      <c r="B63" s="218" t="s">
        <v>54</v>
      </c>
      <c r="C63" s="216">
        <f>SUM(D63:Q63)</f>
        <v>3051</v>
      </c>
      <c r="D63" s="219"/>
      <c r="E63" s="206"/>
      <c r="F63" s="206"/>
      <c r="G63" s="206"/>
      <c r="H63" s="206">
        <v>3051</v>
      </c>
      <c r="I63" s="58"/>
      <c r="J63" s="58"/>
      <c r="K63" s="58"/>
      <c r="L63" s="58"/>
      <c r="M63" s="58"/>
      <c r="N63" s="58"/>
      <c r="O63" s="58"/>
      <c r="P63" s="58"/>
      <c r="Q63" s="24"/>
    </row>
    <row r="64" spans="1:17" hidden="1" x14ac:dyDescent="0.2">
      <c r="A64" s="51">
        <v>312</v>
      </c>
      <c r="B64" s="220"/>
      <c r="C64" s="215">
        <f>C65</f>
        <v>22300</v>
      </c>
      <c r="D64" s="59">
        <f t="shared" ref="D64:O64" si="14">D65</f>
        <v>0</v>
      </c>
      <c r="E64" s="59">
        <f t="shared" si="14"/>
        <v>0</v>
      </c>
      <c r="F64" s="59">
        <f t="shared" si="14"/>
        <v>0</v>
      </c>
      <c r="G64" s="59">
        <f t="shared" si="14"/>
        <v>0</v>
      </c>
      <c r="H64" s="59">
        <f t="shared" si="14"/>
        <v>22300</v>
      </c>
      <c r="I64" s="59">
        <f t="shared" si="14"/>
        <v>0</v>
      </c>
      <c r="J64" s="59">
        <f t="shared" si="14"/>
        <v>0</v>
      </c>
      <c r="K64" s="59">
        <f t="shared" si="14"/>
        <v>0</v>
      </c>
      <c r="L64" s="59">
        <f t="shared" si="14"/>
        <v>0</v>
      </c>
      <c r="M64" s="59">
        <f t="shared" si="14"/>
        <v>0</v>
      </c>
      <c r="N64" s="59">
        <f t="shared" si="14"/>
        <v>0</v>
      </c>
      <c r="O64" s="59">
        <f t="shared" si="14"/>
        <v>0</v>
      </c>
      <c r="P64" s="58"/>
      <c r="Q64" s="24"/>
    </row>
    <row r="65" spans="1:17" hidden="1" x14ac:dyDescent="0.2">
      <c r="A65" s="195">
        <v>3121</v>
      </c>
      <c r="B65" s="221" t="s">
        <v>55</v>
      </c>
      <c r="C65" s="216">
        <f>SUM(D65:Q65)</f>
        <v>22300</v>
      </c>
      <c r="D65" s="58"/>
      <c r="E65" s="58"/>
      <c r="F65" s="58"/>
      <c r="G65" s="58"/>
      <c r="H65" s="58">
        <v>22300</v>
      </c>
      <c r="I65" s="58"/>
      <c r="J65" s="58"/>
      <c r="K65" s="58"/>
      <c r="L65" s="58"/>
      <c r="M65" s="58"/>
      <c r="N65" s="58"/>
      <c r="O65" s="58"/>
      <c r="P65" s="58"/>
      <c r="Q65" s="24"/>
    </row>
    <row r="66" spans="1:17" hidden="1" x14ac:dyDescent="0.2">
      <c r="A66" s="193">
        <v>313</v>
      </c>
      <c r="B66" s="222"/>
      <c r="C66" s="215">
        <f>C67</f>
        <v>76980</v>
      </c>
      <c r="D66" s="59">
        <f t="shared" ref="D66:O66" si="15">D67</f>
        <v>0</v>
      </c>
      <c r="E66" s="59">
        <f t="shared" si="15"/>
        <v>0</v>
      </c>
      <c r="F66" s="59">
        <f t="shared" si="15"/>
        <v>0</v>
      </c>
      <c r="G66" s="59">
        <f t="shared" si="15"/>
        <v>0</v>
      </c>
      <c r="H66" s="59">
        <f t="shared" si="15"/>
        <v>76980</v>
      </c>
      <c r="I66" s="59">
        <f t="shared" si="15"/>
        <v>0</v>
      </c>
      <c r="J66" s="59">
        <f t="shared" si="15"/>
        <v>0</v>
      </c>
      <c r="K66" s="59">
        <f t="shared" si="15"/>
        <v>0</v>
      </c>
      <c r="L66" s="59">
        <f t="shared" si="15"/>
        <v>0</v>
      </c>
      <c r="M66" s="59">
        <f t="shared" si="15"/>
        <v>0</v>
      </c>
      <c r="N66" s="59">
        <f t="shared" si="15"/>
        <v>0</v>
      </c>
      <c r="O66" s="59">
        <f t="shared" si="15"/>
        <v>0</v>
      </c>
      <c r="P66" s="58"/>
      <c r="Q66" s="24"/>
    </row>
    <row r="67" spans="1:17" hidden="1" x14ac:dyDescent="0.2">
      <c r="A67" s="195">
        <v>3132</v>
      </c>
      <c r="B67" s="221" t="s">
        <v>56</v>
      </c>
      <c r="C67" s="216">
        <f>SUM(D67:Q67)</f>
        <v>76980</v>
      </c>
      <c r="D67" s="58">
        <v>0</v>
      </c>
      <c r="E67" s="58"/>
      <c r="F67" s="58"/>
      <c r="G67" s="58"/>
      <c r="H67" s="58">
        <v>76980</v>
      </c>
      <c r="I67" s="58"/>
      <c r="J67" s="58"/>
      <c r="K67" s="58"/>
      <c r="L67" s="58"/>
      <c r="M67" s="58"/>
      <c r="N67" s="58"/>
      <c r="O67" s="58"/>
      <c r="P67" s="58"/>
      <c r="Q67" s="24"/>
    </row>
    <row r="68" spans="1:17" x14ac:dyDescent="0.2">
      <c r="A68" s="223">
        <v>32</v>
      </c>
      <c r="B68" s="211" t="s">
        <v>167</v>
      </c>
      <c r="C68" s="215">
        <f>C69+C71</f>
        <v>12830</v>
      </c>
      <c r="D68" s="215">
        <f t="shared" ref="D68:O68" si="16">D69+D71</f>
        <v>0</v>
      </c>
      <c r="E68" s="215">
        <f t="shared" si="16"/>
        <v>0</v>
      </c>
      <c r="F68" s="215">
        <f t="shared" si="16"/>
        <v>0</v>
      </c>
      <c r="G68" s="215">
        <f t="shared" si="16"/>
        <v>0</v>
      </c>
      <c r="H68" s="215">
        <f t="shared" si="16"/>
        <v>12830</v>
      </c>
      <c r="I68" s="215">
        <f t="shared" si="16"/>
        <v>0</v>
      </c>
      <c r="J68" s="215">
        <f t="shared" si="16"/>
        <v>0</v>
      </c>
      <c r="K68" s="215">
        <f t="shared" si="16"/>
        <v>0</v>
      </c>
      <c r="L68" s="215">
        <f t="shared" si="16"/>
        <v>0</v>
      </c>
      <c r="M68" s="215">
        <f t="shared" si="16"/>
        <v>0</v>
      </c>
      <c r="N68" s="215">
        <f t="shared" si="16"/>
        <v>0</v>
      </c>
      <c r="O68" s="215">
        <f t="shared" si="16"/>
        <v>0</v>
      </c>
      <c r="P68" s="58"/>
      <c r="Q68" s="24"/>
    </row>
    <row r="69" spans="1:17" hidden="1" x14ac:dyDescent="0.2">
      <c r="A69" s="224">
        <v>321</v>
      </c>
      <c r="B69" s="225"/>
      <c r="C69" s="215">
        <f>C70</f>
        <v>11320</v>
      </c>
      <c r="D69" s="59">
        <f t="shared" ref="D69:O69" si="17">D70</f>
        <v>0</v>
      </c>
      <c r="E69" s="59">
        <f t="shared" si="17"/>
        <v>0</v>
      </c>
      <c r="F69" s="59">
        <f t="shared" si="17"/>
        <v>0</v>
      </c>
      <c r="G69" s="59">
        <f t="shared" si="17"/>
        <v>0</v>
      </c>
      <c r="H69" s="59">
        <f t="shared" si="17"/>
        <v>11320</v>
      </c>
      <c r="I69" s="59">
        <f t="shared" si="17"/>
        <v>0</v>
      </c>
      <c r="J69" s="59">
        <f t="shared" si="17"/>
        <v>0</v>
      </c>
      <c r="K69" s="59">
        <f t="shared" si="17"/>
        <v>0</v>
      </c>
      <c r="L69" s="59">
        <f t="shared" si="17"/>
        <v>0</v>
      </c>
      <c r="M69" s="59">
        <f t="shared" si="17"/>
        <v>0</v>
      </c>
      <c r="N69" s="59">
        <f t="shared" si="17"/>
        <v>0</v>
      </c>
      <c r="O69" s="59">
        <f t="shared" si="17"/>
        <v>0</v>
      </c>
      <c r="P69" s="58"/>
      <c r="Q69" s="24"/>
    </row>
    <row r="70" spans="1:17" hidden="1" x14ac:dyDescent="0.2">
      <c r="A70" s="226">
        <v>3212</v>
      </c>
      <c r="B70" s="227" t="s">
        <v>57</v>
      </c>
      <c r="C70" s="216">
        <f>SUM(D70:Q70)</f>
        <v>11320</v>
      </c>
      <c r="D70" s="58"/>
      <c r="E70" s="58"/>
      <c r="F70" s="58"/>
      <c r="G70" s="58"/>
      <c r="H70" s="58">
        <v>11320</v>
      </c>
      <c r="I70" s="58"/>
      <c r="J70" s="58"/>
      <c r="K70" s="58"/>
      <c r="L70" s="58"/>
      <c r="M70" s="58"/>
      <c r="N70" s="58"/>
      <c r="O70" s="58"/>
      <c r="P70" s="58"/>
      <c r="Q70" s="24"/>
    </row>
    <row r="71" spans="1:17" hidden="1" x14ac:dyDescent="0.2">
      <c r="A71" s="224">
        <v>329</v>
      </c>
      <c r="B71" s="225"/>
      <c r="C71" s="215">
        <f>C72</f>
        <v>1510</v>
      </c>
      <c r="D71" s="59">
        <f t="shared" ref="D71:O71" si="18">D72</f>
        <v>0</v>
      </c>
      <c r="E71" s="59">
        <f t="shared" si="18"/>
        <v>0</v>
      </c>
      <c r="F71" s="59">
        <f t="shared" si="18"/>
        <v>0</v>
      </c>
      <c r="G71" s="59">
        <f t="shared" si="18"/>
        <v>0</v>
      </c>
      <c r="H71" s="59">
        <f t="shared" si="18"/>
        <v>1510</v>
      </c>
      <c r="I71" s="59">
        <f t="shared" si="18"/>
        <v>0</v>
      </c>
      <c r="J71" s="59">
        <f t="shared" si="18"/>
        <v>0</v>
      </c>
      <c r="K71" s="59">
        <f t="shared" si="18"/>
        <v>0</v>
      </c>
      <c r="L71" s="59">
        <f t="shared" si="18"/>
        <v>0</v>
      </c>
      <c r="M71" s="59">
        <f t="shared" si="18"/>
        <v>0</v>
      </c>
      <c r="N71" s="59">
        <f t="shared" si="18"/>
        <v>0</v>
      </c>
      <c r="O71" s="59">
        <f t="shared" si="18"/>
        <v>0</v>
      </c>
      <c r="P71" s="58"/>
      <c r="Q71" s="24"/>
    </row>
    <row r="72" spans="1:17" hidden="1" x14ac:dyDescent="0.2">
      <c r="A72" s="226">
        <v>3295</v>
      </c>
      <c r="B72" s="227" t="s">
        <v>58</v>
      </c>
      <c r="C72" s="216">
        <f>SUM(D72:Q72)</f>
        <v>1510</v>
      </c>
      <c r="D72" s="58"/>
      <c r="E72" s="58"/>
      <c r="F72" s="58"/>
      <c r="G72" s="58"/>
      <c r="H72" s="58">
        <v>1510</v>
      </c>
      <c r="I72" s="58"/>
      <c r="J72" s="58"/>
      <c r="K72" s="228"/>
      <c r="L72" s="58"/>
      <c r="M72" s="58"/>
      <c r="N72" s="228"/>
      <c r="O72" s="228"/>
      <c r="P72" s="58"/>
      <c r="Q72" s="24"/>
    </row>
    <row r="73" spans="1:17" x14ac:dyDescent="0.2">
      <c r="A73" s="197"/>
      <c r="B73" s="198" t="s">
        <v>48</v>
      </c>
      <c r="C73" s="229">
        <f>C59+C68</f>
        <v>578654</v>
      </c>
      <c r="D73" s="229">
        <f t="shared" ref="D73:Q73" si="19">D59+D68</f>
        <v>0</v>
      </c>
      <c r="E73" s="229">
        <f t="shared" si="19"/>
        <v>0</v>
      </c>
      <c r="F73" s="229">
        <f t="shared" si="19"/>
        <v>0</v>
      </c>
      <c r="G73" s="229">
        <f t="shared" si="19"/>
        <v>0</v>
      </c>
      <c r="H73" s="229">
        <f>H59+H68</f>
        <v>578654</v>
      </c>
      <c r="I73" s="229">
        <f t="shared" si="19"/>
        <v>0</v>
      </c>
      <c r="J73" s="229">
        <f t="shared" si="19"/>
        <v>0</v>
      </c>
      <c r="K73" s="229">
        <f t="shared" si="19"/>
        <v>0</v>
      </c>
      <c r="L73" s="229">
        <f t="shared" si="19"/>
        <v>0</v>
      </c>
      <c r="M73" s="229">
        <f t="shared" si="19"/>
        <v>0</v>
      </c>
      <c r="N73" s="229">
        <f t="shared" si="19"/>
        <v>0</v>
      </c>
      <c r="O73" s="229">
        <f t="shared" si="19"/>
        <v>0</v>
      </c>
      <c r="P73" s="229">
        <f t="shared" si="19"/>
        <v>0</v>
      </c>
      <c r="Q73" s="63">
        <f t="shared" si="19"/>
        <v>0</v>
      </c>
    </row>
    <row r="74" spans="1:17" x14ac:dyDescent="0.2">
      <c r="A74" s="202"/>
      <c r="B74" s="203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33"/>
    </row>
    <row r="75" spans="1:17" x14ac:dyDescent="0.2">
      <c r="A75" s="202"/>
      <c r="B75" s="203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33"/>
    </row>
    <row r="76" spans="1:17" x14ac:dyDescent="0.2">
      <c r="A76" s="205" t="s">
        <v>155</v>
      </c>
      <c r="B76" s="203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33"/>
    </row>
    <row r="77" spans="1:17" x14ac:dyDescent="0.2">
      <c r="A77" s="290" t="s">
        <v>156</v>
      </c>
      <c r="B77" s="291"/>
      <c r="C77" s="291"/>
      <c r="D77" s="291"/>
      <c r="E77" s="291"/>
      <c r="F77" s="291"/>
      <c r="G77" s="291"/>
      <c r="H77" s="206"/>
      <c r="I77" s="206"/>
      <c r="J77" s="206"/>
      <c r="K77" s="206"/>
      <c r="L77" s="206"/>
      <c r="M77" s="206"/>
      <c r="N77" s="206"/>
      <c r="O77" s="206"/>
      <c r="P77" s="206"/>
    </row>
    <row r="78" spans="1:17" x14ac:dyDescent="0.2">
      <c r="A78" s="207"/>
      <c r="B78" s="207"/>
      <c r="C78" s="207"/>
      <c r="D78" s="208"/>
      <c r="E78" s="207"/>
      <c r="F78" s="207"/>
      <c r="G78" s="207"/>
      <c r="H78" s="207"/>
      <c r="I78" s="207"/>
      <c r="J78" s="207"/>
      <c r="K78" s="207"/>
      <c r="L78" s="207"/>
      <c r="M78" s="206"/>
      <c r="N78" s="51"/>
      <c r="O78" s="51"/>
      <c r="P78" s="206"/>
    </row>
    <row r="79" spans="1:17" x14ac:dyDescent="0.2">
      <c r="A79" s="230"/>
      <c r="B79" s="230"/>
      <c r="C79" s="230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51"/>
      <c r="P79" s="232"/>
      <c r="Q79" s="38"/>
    </row>
    <row r="80" spans="1:17" x14ac:dyDescent="0.2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06"/>
      <c r="M80" s="206"/>
      <c r="N80" s="206"/>
      <c r="O80" s="206"/>
      <c r="P80" s="206"/>
    </row>
    <row r="81" spans="1:17" s="11" customFormat="1" ht="38.25" x14ac:dyDescent="0.2">
      <c r="A81" s="209" t="s">
        <v>9</v>
      </c>
      <c r="B81" s="209" t="s">
        <v>10</v>
      </c>
      <c r="C81" s="54" t="s">
        <v>150</v>
      </c>
      <c r="D81" s="54" t="s">
        <v>50</v>
      </c>
      <c r="E81" s="54" t="s">
        <v>5</v>
      </c>
      <c r="F81" s="54" t="s">
        <v>13</v>
      </c>
      <c r="G81" s="54" t="s">
        <v>14</v>
      </c>
      <c r="H81" s="54" t="s">
        <v>15</v>
      </c>
      <c r="I81" s="54" t="s">
        <v>16</v>
      </c>
      <c r="J81" s="54"/>
      <c r="K81" s="54" t="s">
        <v>17</v>
      </c>
      <c r="L81" s="54" t="s">
        <v>1</v>
      </c>
      <c r="M81" s="54" t="s">
        <v>18</v>
      </c>
      <c r="N81" s="54"/>
      <c r="O81" s="54"/>
      <c r="P81" s="54" t="s">
        <v>19</v>
      </c>
      <c r="Q81" s="19" t="s">
        <v>149</v>
      </c>
    </row>
    <row r="82" spans="1:17" s="11" customFormat="1" x14ac:dyDescent="0.2">
      <c r="A82" s="210">
        <v>31</v>
      </c>
      <c r="B82" s="211" t="s">
        <v>166</v>
      </c>
      <c r="C82" s="212">
        <f t="shared" ref="C82:O82" si="20">C83+C85+C87</f>
        <v>64405</v>
      </c>
      <c r="D82" s="212">
        <f>D83+D85+D87</f>
        <v>52792</v>
      </c>
      <c r="E82" s="212">
        <f t="shared" si="20"/>
        <v>0</v>
      </c>
      <c r="F82" s="212">
        <f t="shared" si="20"/>
        <v>11613</v>
      </c>
      <c r="G82" s="212">
        <f t="shared" si="20"/>
        <v>0</v>
      </c>
      <c r="H82" s="212">
        <f t="shared" si="20"/>
        <v>0</v>
      </c>
      <c r="I82" s="212">
        <f t="shared" si="20"/>
        <v>0</v>
      </c>
      <c r="J82" s="212">
        <f t="shared" si="20"/>
        <v>0</v>
      </c>
      <c r="K82" s="212">
        <f t="shared" si="20"/>
        <v>0</v>
      </c>
      <c r="L82" s="212">
        <f t="shared" si="20"/>
        <v>0</v>
      </c>
      <c r="M82" s="212">
        <f t="shared" si="20"/>
        <v>0</v>
      </c>
      <c r="N82" s="212">
        <f t="shared" si="20"/>
        <v>0</v>
      </c>
      <c r="O82" s="212">
        <f t="shared" si="20"/>
        <v>0</v>
      </c>
      <c r="P82" s="212"/>
      <c r="Q82" s="62"/>
    </row>
    <row r="83" spans="1:17" hidden="1" x14ac:dyDescent="0.2">
      <c r="A83" s="224">
        <v>311</v>
      </c>
      <c r="B83" s="224"/>
      <c r="C83" s="233">
        <f t="shared" ref="C83:N83" si="21">SUM(C84:C84)</f>
        <v>53724</v>
      </c>
      <c r="D83" s="204">
        <f t="shared" si="21"/>
        <v>43770</v>
      </c>
      <c r="E83" s="204">
        <f t="shared" si="21"/>
        <v>0</v>
      </c>
      <c r="F83" s="204">
        <f t="shared" si="21"/>
        <v>9954</v>
      </c>
      <c r="G83" s="204">
        <f t="shared" si="21"/>
        <v>0</v>
      </c>
      <c r="H83" s="204">
        <f t="shared" si="21"/>
        <v>0</v>
      </c>
      <c r="I83" s="204">
        <f t="shared" si="21"/>
        <v>0</v>
      </c>
      <c r="J83" s="204">
        <f t="shared" si="21"/>
        <v>0</v>
      </c>
      <c r="K83" s="204">
        <f t="shared" si="21"/>
        <v>0</v>
      </c>
      <c r="L83" s="204">
        <f t="shared" si="21"/>
        <v>0</v>
      </c>
      <c r="M83" s="204">
        <f t="shared" si="21"/>
        <v>0</v>
      </c>
      <c r="N83" s="204">
        <f t="shared" si="21"/>
        <v>0</v>
      </c>
      <c r="O83" s="204"/>
      <c r="P83" s="234"/>
      <c r="Q83" s="35"/>
    </row>
    <row r="84" spans="1:17" hidden="1" x14ac:dyDescent="0.2">
      <c r="A84" s="217">
        <v>3111</v>
      </c>
      <c r="B84" s="218" t="s">
        <v>59</v>
      </c>
      <c r="C84" s="216">
        <f>SUM(D84:Q84)</f>
        <v>53724</v>
      </c>
      <c r="D84" s="58">
        <v>43770</v>
      </c>
      <c r="E84" s="58">
        <v>0</v>
      </c>
      <c r="F84" s="58">
        <v>9954</v>
      </c>
      <c r="G84" s="58"/>
      <c r="H84" s="58">
        <v>0</v>
      </c>
      <c r="I84" s="58"/>
      <c r="J84" s="58"/>
      <c r="K84" s="58">
        <v>0</v>
      </c>
      <c r="L84" s="58"/>
      <c r="M84" s="58"/>
      <c r="N84" s="58"/>
      <c r="O84" s="58"/>
      <c r="P84" s="58"/>
      <c r="Q84" s="24"/>
    </row>
    <row r="85" spans="1:17" hidden="1" x14ac:dyDescent="0.2">
      <c r="A85" s="51">
        <v>312</v>
      </c>
      <c r="B85" s="220"/>
      <c r="C85" s="215">
        <f>SUM(C86)</f>
        <v>1800</v>
      </c>
      <c r="D85" s="59">
        <f t="shared" ref="D85:N85" si="22">SUM(D86)</f>
        <v>1800</v>
      </c>
      <c r="E85" s="59">
        <f t="shared" si="22"/>
        <v>0</v>
      </c>
      <c r="F85" s="59">
        <f t="shared" si="22"/>
        <v>0</v>
      </c>
      <c r="G85" s="59">
        <f t="shared" si="22"/>
        <v>0</v>
      </c>
      <c r="H85" s="59">
        <f t="shared" si="22"/>
        <v>0</v>
      </c>
      <c r="I85" s="59">
        <f t="shared" si="22"/>
        <v>0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0</v>
      </c>
      <c r="O85" s="58"/>
      <c r="P85" s="58"/>
      <c r="Q85" s="24"/>
    </row>
    <row r="86" spans="1:17" hidden="1" x14ac:dyDescent="0.2">
      <c r="A86" s="217">
        <v>3121</v>
      </c>
      <c r="B86" s="218" t="s">
        <v>60</v>
      </c>
      <c r="C86" s="216">
        <f t="shared" ref="C86:C103" si="23">SUM(D86:Q86)</f>
        <v>1800</v>
      </c>
      <c r="D86" s="58">
        <v>1800</v>
      </c>
      <c r="E86" s="58">
        <v>0</v>
      </c>
      <c r="F86" s="58"/>
      <c r="G86" s="58"/>
      <c r="H86" s="58"/>
      <c r="I86" s="58"/>
      <c r="J86" s="58"/>
      <c r="K86" s="58">
        <v>0</v>
      </c>
      <c r="L86" s="58"/>
      <c r="M86" s="58"/>
      <c r="N86" s="58"/>
      <c r="O86" s="58"/>
      <c r="P86" s="58"/>
      <c r="Q86" s="24"/>
    </row>
    <row r="87" spans="1:17" hidden="1" x14ac:dyDescent="0.2">
      <c r="A87" s="51">
        <v>313</v>
      </c>
      <c r="B87" s="220"/>
      <c r="C87" s="215">
        <f>SUM(C88:C90)</f>
        <v>8881</v>
      </c>
      <c r="D87" s="59">
        <f t="shared" ref="D87:N87" si="24">SUM(D88:D90)</f>
        <v>7222</v>
      </c>
      <c r="E87" s="59">
        <f t="shared" si="24"/>
        <v>0</v>
      </c>
      <c r="F87" s="59">
        <f t="shared" si="24"/>
        <v>1659</v>
      </c>
      <c r="G87" s="59">
        <f t="shared" si="24"/>
        <v>0</v>
      </c>
      <c r="H87" s="59">
        <f t="shared" si="24"/>
        <v>0</v>
      </c>
      <c r="I87" s="59">
        <f t="shared" si="24"/>
        <v>0</v>
      </c>
      <c r="J87" s="59">
        <f t="shared" si="24"/>
        <v>0</v>
      </c>
      <c r="K87" s="59">
        <f t="shared" si="24"/>
        <v>0</v>
      </c>
      <c r="L87" s="59">
        <f t="shared" si="24"/>
        <v>0</v>
      </c>
      <c r="M87" s="59">
        <f t="shared" si="24"/>
        <v>0</v>
      </c>
      <c r="N87" s="59">
        <f t="shared" si="24"/>
        <v>0</v>
      </c>
      <c r="O87" s="58"/>
      <c r="P87" s="58"/>
      <c r="Q87" s="24"/>
    </row>
    <row r="88" spans="1:17" hidden="1" x14ac:dyDescent="0.2">
      <c r="A88" s="217">
        <v>3132</v>
      </c>
      <c r="B88" s="218" t="s">
        <v>61</v>
      </c>
      <c r="C88" s="216">
        <f t="shared" si="23"/>
        <v>8881</v>
      </c>
      <c r="D88" s="58">
        <v>7222</v>
      </c>
      <c r="E88" s="58">
        <v>0</v>
      </c>
      <c r="F88" s="58">
        <v>1659</v>
      </c>
      <c r="G88" s="58"/>
      <c r="H88" s="58"/>
      <c r="I88" s="58"/>
      <c r="J88" s="58"/>
      <c r="K88" s="58">
        <v>0</v>
      </c>
      <c r="L88" s="58"/>
      <c r="M88" s="58"/>
      <c r="N88" s="58"/>
      <c r="O88" s="58"/>
      <c r="P88" s="58"/>
      <c r="Q88" s="24"/>
    </row>
    <row r="89" spans="1:17" hidden="1" x14ac:dyDescent="0.2">
      <c r="A89" s="217">
        <v>3132</v>
      </c>
      <c r="B89" s="218" t="s">
        <v>62</v>
      </c>
      <c r="C89" s="216">
        <f>SUM(D89:Q89)</f>
        <v>0</v>
      </c>
      <c r="D89" s="58"/>
      <c r="E89" s="58">
        <v>0</v>
      </c>
      <c r="F89" s="58">
        <v>0</v>
      </c>
      <c r="G89" s="58"/>
      <c r="H89" s="58"/>
      <c r="I89" s="58"/>
      <c r="J89" s="58"/>
      <c r="K89" s="58">
        <v>0</v>
      </c>
      <c r="L89" s="58"/>
      <c r="M89" s="58"/>
      <c r="N89" s="58"/>
      <c r="O89" s="58"/>
      <c r="P89" s="58"/>
      <c r="Q89" s="24"/>
    </row>
    <row r="90" spans="1:17" hidden="1" x14ac:dyDescent="0.2">
      <c r="A90" s="217">
        <v>3133</v>
      </c>
      <c r="B90" s="218" t="s">
        <v>63</v>
      </c>
      <c r="C90" s="216">
        <f t="shared" si="23"/>
        <v>0</v>
      </c>
      <c r="D90" s="58"/>
      <c r="E90" s="58">
        <v>0</v>
      </c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24"/>
    </row>
    <row r="91" spans="1:17" x14ac:dyDescent="0.2">
      <c r="A91" s="51">
        <v>32</v>
      </c>
      <c r="B91" s="211" t="s">
        <v>167</v>
      </c>
      <c r="C91" s="215">
        <f>C92+C97+C104+C114</f>
        <v>21458</v>
      </c>
      <c r="D91" s="215">
        <f t="shared" ref="D91:O91" si="25">D92+D97+D104+D114</f>
        <v>532</v>
      </c>
      <c r="E91" s="215">
        <f t="shared" si="25"/>
        <v>0</v>
      </c>
      <c r="F91" s="215">
        <f t="shared" si="25"/>
        <v>20926</v>
      </c>
      <c r="G91" s="215">
        <f t="shared" si="25"/>
        <v>0</v>
      </c>
      <c r="H91" s="215">
        <f t="shared" si="25"/>
        <v>0</v>
      </c>
      <c r="I91" s="215">
        <f t="shared" si="25"/>
        <v>0</v>
      </c>
      <c r="J91" s="215">
        <f t="shared" si="25"/>
        <v>0</v>
      </c>
      <c r="K91" s="215">
        <f t="shared" si="25"/>
        <v>0</v>
      </c>
      <c r="L91" s="215">
        <f t="shared" si="25"/>
        <v>0</v>
      </c>
      <c r="M91" s="215">
        <f t="shared" si="25"/>
        <v>0</v>
      </c>
      <c r="N91" s="215">
        <f t="shared" si="25"/>
        <v>0</v>
      </c>
      <c r="O91" s="215">
        <f t="shared" si="25"/>
        <v>0</v>
      </c>
      <c r="P91" s="58"/>
      <c r="Q91" s="24"/>
    </row>
    <row r="92" spans="1:17" hidden="1" x14ac:dyDescent="0.2">
      <c r="A92" s="193">
        <v>321</v>
      </c>
      <c r="B92" s="214"/>
      <c r="C92" s="215">
        <f>SUM(C93:C96)</f>
        <v>1058</v>
      </c>
      <c r="D92" s="59">
        <f t="shared" ref="D92:N92" si="26">SUM(D93:D96)</f>
        <v>532</v>
      </c>
      <c r="E92" s="59">
        <f t="shared" si="26"/>
        <v>0</v>
      </c>
      <c r="F92" s="59">
        <f t="shared" si="26"/>
        <v>526</v>
      </c>
      <c r="G92" s="59">
        <f t="shared" si="26"/>
        <v>0</v>
      </c>
      <c r="H92" s="59">
        <f t="shared" si="26"/>
        <v>0</v>
      </c>
      <c r="I92" s="59">
        <f t="shared" si="26"/>
        <v>0</v>
      </c>
      <c r="J92" s="59">
        <f t="shared" si="26"/>
        <v>0</v>
      </c>
      <c r="K92" s="59">
        <f t="shared" si="26"/>
        <v>0</v>
      </c>
      <c r="L92" s="59">
        <f t="shared" si="26"/>
        <v>0</v>
      </c>
      <c r="M92" s="59">
        <f t="shared" si="26"/>
        <v>0</v>
      </c>
      <c r="N92" s="59">
        <f t="shared" si="26"/>
        <v>0</v>
      </c>
      <c r="O92" s="59"/>
      <c r="P92" s="58"/>
      <c r="Q92" s="24"/>
    </row>
    <row r="93" spans="1:17" hidden="1" x14ac:dyDescent="0.2">
      <c r="A93" s="217">
        <v>3211</v>
      </c>
      <c r="B93" s="218" t="s">
        <v>64</v>
      </c>
      <c r="C93" s="216">
        <f t="shared" si="23"/>
        <v>400</v>
      </c>
      <c r="D93" s="58"/>
      <c r="E93" s="58"/>
      <c r="F93" s="58">
        <v>400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24"/>
    </row>
    <row r="94" spans="1:17" hidden="1" x14ac:dyDescent="0.2">
      <c r="A94" s="217">
        <v>3212</v>
      </c>
      <c r="B94" s="218" t="s">
        <v>65</v>
      </c>
      <c r="C94" s="216">
        <f t="shared" si="23"/>
        <v>658</v>
      </c>
      <c r="D94" s="58">
        <v>532</v>
      </c>
      <c r="E94" s="58">
        <v>0</v>
      </c>
      <c r="F94" s="58">
        <v>126</v>
      </c>
      <c r="G94" s="58"/>
      <c r="H94" s="58"/>
      <c r="I94" s="58"/>
      <c r="J94" s="58"/>
      <c r="K94" s="58">
        <v>0</v>
      </c>
      <c r="L94" s="58"/>
      <c r="M94" s="58"/>
      <c r="N94" s="58"/>
      <c r="O94" s="58"/>
      <c r="P94" s="58"/>
      <c r="Q94" s="24"/>
    </row>
    <row r="95" spans="1:17" hidden="1" x14ac:dyDescent="0.2">
      <c r="A95" s="217">
        <v>3213</v>
      </c>
      <c r="B95" s="218" t="s">
        <v>66</v>
      </c>
      <c r="C95" s="216">
        <f t="shared" si="23"/>
        <v>0</v>
      </c>
      <c r="D95" s="58"/>
      <c r="E95" s="58"/>
      <c r="F95" s="58">
        <v>0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24"/>
    </row>
    <row r="96" spans="1:17" hidden="1" x14ac:dyDescent="0.2">
      <c r="A96" s="217">
        <v>3214</v>
      </c>
      <c r="B96" s="218" t="s">
        <v>207</v>
      </c>
      <c r="C96" s="216">
        <f t="shared" si="23"/>
        <v>0</v>
      </c>
      <c r="D96" s="58"/>
      <c r="E96" s="58"/>
      <c r="F96" s="58">
        <v>0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24"/>
    </row>
    <row r="97" spans="1:17" hidden="1" x14ac:dyDescent="0.2">
      <c r="A97" s="51">
        <v>322</v>
      </c>
      <c r="B97" s="220"/>
      <c r="C97" s="215">
        <f>SUM(C98:C103)</f>
        <v>20100</v>
      </c>
      <c r="D97" s="59">
        <f t="shared" ref="D97:N97" si="27">SUM(D98:D103)</f>
        <v>0</v>
      </c>
      <c r="E97" s="59">
        <f t="shared" si="27"/>
        <v>0</v>
      </c>
      <c r="F97" s="59">
        <f t="shared" si="27"/>
        <v>20100</v>
      </c>
      <c r="G97" s="59">
        <f t="shared" si="27"/>
        <v>0</v>
      </c>
      <c r="H97" s="59">
        <f t="shared" si="27"/>
        <v>0</v>
      </c>
      <c r="I97" s="59">
        <f t="shared" si="27"/>
        <v>0</v>
      </c>
      <c r="J97" s="59">
        <f t="shared" si="27"/>
        <v>0</v>
      </c>
      <c r="K97" s="59">
        <f t="shared" si="27"/>
        <v>0</v>
      </c>
      <c r="L97" s="59">
        <f t="shared" si="27"/>
        <v>0</v>
      </c>
      <c r="M97" s="59">
        <f t="shared" si="27"/>
        <v>0</v>
      </c>
      <c r="N97" s="59">
        <f t="shared" si="27"/>
        <v>0</v>
      </c>
      <c r="O97" s="58"/>
      <c r="P97" s="58"/>
      <c r="Q97" s="24"/>
    </row>
    <row r="98" spans="1:17" hidden="1" x14ac:dyDescent="0.2">
      <c r="A98" s="217">
        <v>3221</v>
      </c>
      <c r="B98" s="218" t="s">
        <v>67</v>
      </c>
      <c r="C98" s="216">
        <f t="shared" si="23"/>
        <v>2000</v>
      </c>
      <c r="D98" s="58"/>
      <c r="E98" s="58"/>
      <c r="F98" s="58">
        <v>2000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24"/>
    </row>
    <row r="99" spans="1:17" hidden="1" x14ac:dyDescent="0.2">
      <c r="A99" s="217">
        <v>3222</v>
      </c>
      <c r="B99" s="218" t="s">
        <v>68</v>
      </c>
      <c r="C99" s="216">
        <f t="shared" si="23"/>
        <v>18000</v>
      </c>
      <c r="D99" s="58"/>
      <c r="E99" s="58"/>
      <c r="F99" s="58">
        <v>18000</v>
      </c>
      <c r="G99" s="58"/>
      <c r="H99" s="58"/>
      <c r="I99" s="58"/>
      <c r="J99" s="58"/>
      <c r="K99" s="58">
        <v>0</v>
      </c>
      <c r="L99" s="58"/>
      <c r="M99" s="58"/>
      <c r="N99" s="58"/>
      <c r="O99" s="58"/>
      <c r="P99" s="58"/>
      <c r="Q99" s="24"/>
    </row>
    <row r="100" spans="1:17" hidden="1" x14ac:dyDescent="0.2">
      <c r="A100" s="217">
        <v>3223</v>
      </c>
      <c r="B100" s="218" t="s">
        <v>69</v>
      </c>
      <c r="C100" s="216">
        <f t="shared" si="23"/>
        <v>0</v>
      </c>
      <c r="D100" s="58"/>
      <c r="E100" s="58"/>
      <c r="F100" s="58">
        <v>0</v>
      </c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24"/>
    </row>
    <row r="101" spans="1:17" hidden="1" x14ac:dyDescent="0.2">
      <c r="A101" s="217">
        <v>3224</v>
      </c>
      <c r="B101" s="218" t="s">
        <v>208</v>
      </c>
      <c r="C101" s="216">
        <f t="shared" si="23"/>
        <v>0</v>
      </c>
      <c r="D101" s="58"/>
      <c r="E101" s="58"/>
      <c r="F101" s="58">
        <v>0</v>
      </c>
      <c r="G101" s="58"/>
      <c r="H101" s="58">
        <v>0</v>
      </c>
      <c r="I101" s="58"/>
      <c r="J101" s="58"/>
      <c r="K101" s="58"/>
      <c r="L101" s="58"/>
      <c r="M101" s="58"/>
      <c r="N101" s="58"/>
      <c r="O101" s="58"/>
      <c r="P101" s="58"/>
      <c r="Q101" s="24"/>
    </row>
    <row r="102" spans="1:17" hidden="1" x14ac:dyDescent="0.2">
      <c r="A102" s="217">
        <v>3225</v>
      </c>
      <c r="B102" s="218" t="s">
        <v>70</v>
      </c>
      <c r="C102" s="216">
        <f t="shared" si="23"/>
        <v>100</v>
      </c>
      <c r="D102" s="58"/>
      <c r="E102" s="58"/>
      <c r="F102" s="58">
        <v>100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24"/>
    </row>
    <row r="103" spans="1:17" hidden="1" x14ac:dyDescent="0.2">
      <c r="A103" s="217">
        <v>3227</v>
      </c>
      <c r="B103" s="218" t="s">
        <v>28</v>
      </c>
      <c r="C103" s="216">
        <f t="shared" si="23"/>
        <v>0</v>
      </c>
      <c r="D103" s="58"/>
      <c r="E103" s="58"/>
      <c r="F103" s="58">
        <v>0</v>
      </c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24"/>
    </row>
    <row r="104" spans="1:17" hidden="1" x14ac:dyDescent="0.2">
      <c r="A104" s="51">
        <v>323</v>
      </c>
      <c r="B104" s="220"/>
      <c r="C104" s="215">
        <f>SUM(C105:C113)</f>
        <v>300</v>
      </c>
      <c r="D104" s="215">
        <f t="shared" ref="D104:O104" si="28">SUM(D105:D113)</f>
        <v>0</v>
      </c>
      <c r="E104" s="215">
        <f t="shared" si="28"/>
        <v>0</v>
      </c>
      <c r="F104" s="215">
        <f t="shared" si="28"/>
        <v>300</v>
      </c>
      <c r="G104" s="215">
        <f t="shared" si="28"/>
        <v>0</v>
      </c>
      <c r="H104" s="215">
        <f t="shared" si="28"/>
        <v>0</v>
      </c>
      <c r="I104" s="215">
        <f t="shared" si="28"/>
        <v>0</v>
      </c>
      <c r="J104" s="215">
        <f t="shared" si="28"/>
        <v>0</v>
      </c>
      <c r="K104" s="215">
        <f t="shared" si="28"/>
        <v>0</v>
      </c>
      <c r="L104" s="215">
        <f t="shared" si="28"/>
        <v>0</v>
      </c>
      <c r="M104" s="215">
        <f t="shared" si="28"/>
        <v>0</v>
      </c>
      <c r="N104" s="215">
        <f t="shared" si="28"/>
        <v>0</v>
      </c>
      <c r="O104" s="215">
        <f t="shared" si="28"/>
        <v>0</v>
      </c>
      <c r="P104" s="58"/>
      <c r="Q104" s="24"/>
    </row>
    <row r="105" spans="1:17" hidden="1" x14ac:dyDescent="0.2">
      <c r="A105" s="195">
        <v>3231</v>
      </c>
      <c r="B105" s="221" t="s">
        <v>104</v>
      </c>
      <c r="C105" s="216">
        <f t="shared" ref="C105:C120" si="29">SUM(D105:Q105)</f>
        <v>0</v>
      </c>
      <c r="D105" s="58"/>
      <c r="E105" s="58"/>
      <c r="F105" s="58">
        <v>0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24"/>
    </row>
    <row r="106" spans="1:17" hidden="1" x14ac:dyDescent="0.2">
      <c r="A106" s="195">
        <v>3232</v>
      </c>
      <c r="B106" s="221" t="s">
        <v>89</v>
      </c>
      <c r="C106" s="216">
        <f t="shared" si="29"/>
        <v>100</v>
      </c>
      <c r="D106" s="58"/>
      <c r="E106" s="58"/>
      <c r="F106" s="58">
        <v>100</v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24"/>
    </row>
    <row r="107" spans="1:17" hidden="1" x14ac:dyDescent="0.2">
      <c r="A107" s="195">
        <v>3233</v>
      </c>
      <c r="B107" s="196" t="s">
        <v>147</v>
      </c>
      <c r="C107" s="216">
        <f t="shared" si="29"/>
        <v>0</v>
      </c>
      <c r="D107" s="58"/>
      <c r="E107" s="58"/>
      <c r="F107" s="58">
        <v>0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24"/>
    </row>
    <row r="108" spans="1:17" hidden="1" x14ac:dyDescent="0.2">
      <c r="A108" s="195">
        <v>3234</v>
      </c>
      <c r="B108" s="221" t="s">
        <v>33</v>
      </c>
      <c r="C108" s="216">
        <f t="shared" si="29"/>
        <v>100</v>
      </c>
      <c r="D108" s="58"/>
      <c r="E108" s="58"/>
      <c r="F108" s="58">
        <v>100</v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24"/>
    </row>
    <row r="109" spans="1:17" hidden="1" x14ac:dyDescent="0.2">
      <c r="A109" s="195">
        <v>3235</v>
      </c>
      <c r="B109" s="221" t="s">
        <v>34</v>
      </c>
      <c r="C109" s="216">
        <f t="shared" si="29"/>
        <v>0</v>
      </c>
      <c r="D109" s="58"/>
      <c r="E109" s="58"/>
      <c r="F109" s="58">
        <v>0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24"/>
    </row>
    <row r="110" spans="1:17" hidden="1" x14ac:dyDescent="0.2">
      <c r="A110" s="195">
        <v>3236</v>
      </c>
      <c r="B110" s="221" t="s">
        <v>105</v>
      </c>
      <c r="C110" s="216">
        <f t="shared" si="29"/>
        <v>0</v>
      </c>
      <c r="D110" s="58"/>
      <c r="E110" s="58"/>
      <c r="F110" s="58">
        <v>0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24"/>
    </row>
    <row r="111" spans="1:17" hidden="1" x14ac:dyDescent="0.2">
      <c r="A111" s="195">
        <v>3237</v>
      </c>
      <c r="B111" s="221" t="s">
        <v>106</v>
      </c>
      <c r="C111" s="216">
        <f t="shared" si="29"/>
        <v>0</v>
      </c>
      <c r="D111" s="58"/>
      <c r="E111" s="58"/>
      <c r="F111" s="58">
        <v>0</v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24"/>
    </row>
    <row r="112" spans="1:17" hidden="1" x14ac:dyDescent="0.2">
      <c r="A112" s="195">
        <v>3238</v>
      </c>
      <c r="B112" s="221" t="s">
        <v>37</v>
      </c>
      <c r="C112" s="216">
        <f t="shared" si="29"/>
        <v>0</v>
      </c>
      <c r="D112" s="58"/>
      <c r="E112" s="58"/>
      <c r="F112" s="58">
        <v>0</v>
      </c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24"/>
    </row>
    <row r="113" spans="1:17" hidden="1" x14ac:dyDescent="0.2">
      <c r="A113" s="195">
        <v>3239</v>
      </c>
      <c r="B113" s="221" t="s">
        <v>107</v>
      </c>
      <c r="C113" s="216">
        <f t="shared" si="29"/>
        <v>100</v>
      </c>
      <c r="D113" s="58"/>
      <c r="E113" s="58"/>
      <c r="F113" s="58">
        <v>100</v>
      </c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24"/>
    </row>
    <row r="114" spans="1:17" hidden="1" x14ac:dyDescent="0.2">
      <c r="A114" s="51">
        <v>329</v>
      </c>
      <c r="B114" s="220"/>
      <c r="C114" s="215">
        <f>SUM(C115:C120)</f>
        <v>0</v>
      </c>
      <c r="D114" s="215">
        <f t="shared" ref="D114:O114" si="30">SUM(D115:D120)</f>
        <v>0</v>
      </c>
      <c r="E114" s="215">
        <f t="shared" si="30"/>
        <v>0</v>
      </c>
      <c r="F114" s="215">
        <f t="shared" si="30"/>
        <v>0</v>
      </c>
      <c r="G114" s="215">
        <f t="shared" si="30"/>
        <v>0</v>
      </c>
      <c r="H114" s="215">
        <f t="shared" si="30"/>
        <v>0</v>
      </c>
      <c r="I114" s="215">
        <f t="shared" si="30"/>
        <v>0</v>
      </c>
      <c r="J114" s="215">
        <f t="shared" si="30"/>
        <v>0</v>
      </c>
      <c r="K114" s="215">
        <f t="shared" si="30"/>
        <v>0</v>
      </c>
      <c r="L114" s="215">
        <f t="shared" si="30"/>
        <v>0</v>
      </c>
      <c r="M114" s="215">
        <f t="shared" si="30"/>
        <v>0</v>
      </c>
      <c r="N114" s="215">
        <f t="shared" si="30"/>
        <v>0</v>
      </c>
      <c r="O114" s="215">
        <f t="shared" si="30"/>
        <v>0</v>
      </c>
      <c r="P114" s="58"/>
      <c r="Q114" s="24"/>
    </row>
    <row r="115" spans="1:17" hidden="1" x14ac:dyDescent="0.2">
      <c r="A115" s="195">
        <v>3292</v>
      </c>
      <c r="B115" s="221" t="s">
        <v>110</v>
      </c>
      <c r="C115" s="216">
        <f t="shared" si="29"/>
        <v>0</v>
      </c>
      <c r="D115" s="58"/>
      <c r="E115" s="58"/>
      <c r="F115" s="58">
        <v>0</v>
      </c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24"/>
    </row>
    <row r="116" spans="1:17" hidden="1" x14ac:dyDescent="0.2">
      <c r="A116" s="195">
        <v>3293</v>
      </c>
      <c r="B116" s="221" t="s">
        <v>40</v>
      </c>
      <c r="C116" s="216">
        <f t="shared" si="29"/>
        <v>0</v>
      </c>
      <c r="D116" s="58"/>
      <c r="E116" s="58"/>
      <c r="F116" s="58">
        <v>0</v>
      </c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24"/>
    </row>
    <row r="117" spans="1:17" hidden="1" x14ac:dyDescent="0.2">
      <c r="A117" s="195">
        <v>3294</v>
      </c>
      <c r="B117" s="221" t="s">
        <v>41</v>
      </c>
      <c r="C117" s="216">
        <f t="shared" si="29"/>
        <v>0</v>
      </c>
      <c r="D117" s="58"/>
      <c r="E117" s="58"/>
      <c r="F117" s="58">
        <v>0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24"/>
    </row>
    <row r="118" spans="1:17" hidden="1" x14ac:dyDescent="0.2">
      <c r="A118" s="217">
        <v>3295</v>
      </c>
      <c r="B118" s="218" t="s">
        <v>71</v>
      </c>
      <c r="C118" s="216">
        <f t="shared" si="29"/>
        <v>0</v>
      </c>
      <c r="D118" s="58"/>
      <c r="E118" s="58"/>
      <c r="F118" s="58">
        <v>0</v>
      </c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24"/>
    </row>
    <row r="119" spans="1:17" hidden="1" x14ac:dyDescent="0.2">
      <c r="A119" s="217">
        <v>3296</v>
      </c>
      <c r="B119" s="218" t="s">
        <v>72</v>
      </c>
      <c r="C119" s="216">
        <f t="shared" si="29"/>
        <v>0</v>
      </c>
      <c r="D119" s="58"/>
      <c r="E119" s="58"/>
      <c r="F119" s="58">
        <v>0</v>
      </c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24"/>
    </row>
    <row r="120" spans="1:17" hidden="1" x14ac:dyDescent="0.2">
      <c r="A120" s="217">
        <v>3299</v>
      </c>
      <c r="B120" s="218" t="s">
        <v>209</v>
      </c>
      <c r="C120" s="216">
        <f t="shared" si="29"/>
        <v>0</v>
      </c>
      <c r="D120" s="58"/>
      <c r="E120" s="58"/>
      <c r="F120" s="58">
        <v>0</v>
      </c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24"/>
    </row>
    <row r="121" spans="1:17" x14ac:dyDescent="0.2">
      <c r="A121" s="51">
        <v>34</v>
      </c>
      <c r="B121" s="220" t="s">
        <v>168</v>
      </c>
      <c r="C121" s="215">
        <f>C122</f>
        <v>0</v>
      </c>
      <c r="D121" s="215">
        <f t="shared" ref="D121:O121" si="31">D122</f>
        <v>0</v>
      </c>
      <c r="E121" s="215">
        <f t="shared" si="31"/>
        <v>0</v>
      </c>
      <c r="F121" s="215">
        <f t="shared" si="31"/>
        <v>0</v>
      </c>
      <c r="G121" s="215">
        <f t="shared" si="31"/>
        <v>0</v>
      </c>
      <c r="H121" s="215">
        <f t="shared" si="31"/>
        <v>0</v>
      </c>
      <c r="I121" s="215">
        <f t="shared" si="31"/>
        <v>0</v>
      </c>
      <c r="J121" s="215">
        <f t="shared" si="31"/>
        <v>0</v>
      </c>
      <c r="K121" s="215">
        <f t="shared" si="31"/>
        <v>0</v>
      </c>
      <c r="L121" s="215">
        <f t="shared" si="31"/>
        <v>0</v>
      </c>
      <c r="M121" s="215">
        <f t="shared" si="31"/>
        <v>0</v>
      </c>
      <c r="N121" s="215">
        <f t="shared" si="31"/>
        <v>0</v>
      </c>
      <c r="O121" s="215">
        <f t="shared" si="31"/>
        <v>0</v>
      </c>
      <c r="P121" s="58"/>
      <c r="Q121" s="24"/>
    </row>
    <row r="122" spans="1:17" hidden="1" x14ac:dyDescent="0.2">
      <c r="A122" s="51">
        <v>343</v>
      </c>
      <c r="B122" s="220"/>
      <c r="C122" s="215">
        <f>C123+C124</f>
        <v>0</v>
      </c>
      <c r="D122" s="215">
        <f t="shared" ref="D122:O122" si="32">D123+D124</f>
        <v>0</v>
      </c>
      <c r="E122" s="215">
        <f t="shared" si="32"/>
        <v>0</v>
      </c>
      <c r="F122" s="215">
        <f t="shared" si="32"/>
        <v>0</v>
      </c>
      <c r="G122" s="215">
        <f t="shared" si="32"/>
        <v>0</v>
      </c>
      <c r="H122" s="215">
        <f t="shared" si="32"/>
        <v>0</v>
      </c>
      <c r="I122" s="215">
        <f t="shared" si="32"/>
        <v>0</v>
      </c>
      <c r="J122" s="215">
        <f t="shared" si="32"/>
        <v>0</v>
      </c>
      <c r="K122" s="215">
        <f t="shared" si="32"/>
        <v>0</v>
      </c>
      <c r="L122" s="215">
        <f t="shared" si="32"/>
        <v>0</v>
      </c>
      <c r="M122" s="215">
        <f t="shared" si="32"/>
        <v>0</v>
      </c>
      <c r="N122" s="215">
        <f t="shared" si="32"/>
        <v>0</v>
      </c>
      <c r="O122" s="215">
        <f t="shared" si="32"/>
        <v>0</v>
      </c>
      <c r="P122" s="58"/>
      <c r="Q122" s="24"/>
    </row>
    <row r="123" spans="1:17" hidden="1" x14ac:dyDescent="0.2">
      <c r="A123" s="217">
        <v>3431</v>
      </c>
      <c r="B123" s="218" t="s">
        <v>44</v>
      </c>
      <c r="C123" s="216">
        <f t="shared" ref="C123:C132" si="33">SUM(D123:Q123)</f>
        <v>0</v>
      </c>
      <c r="D123" s="58"/>
      <c r="E123" s="58"/>
      <c r="F123" s="58">
        <v>0</v>
      </c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24"/>
    </row>
    <row r="124" spans="1:17" hidden="1" x14ac:dyDescent="0.2">
      <c r="A124" s="217">
        <v>3433</v>
      </c>
      <c r="B124" s="218" t="s">
        <v>73</v>
      </c>
      <c r="C124" s="216">
        <f t="shared" si="33"/>
        <v>0</v>
      </c>
      <c r="D124" s="58"/>
      <c r="E124" s="58"/>
      <c r="F124" s="58">
        <v>0</v>
      </c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24"/>
    </row>
    <row r="125" spans="1:17" x14ac:dyDescent="0.2">
      <c r="A125" s="51">
        <v>42</v>
      </c>
      <c r="B125" s="220" t="s">
        <v>210</v>
      </c>
      <c r="C125" s="215">
        <f>SUM(C126:C132)</f>
        <v>400</v>
      </c>
      <c r="D125" s="215">
        <f t="shared" ref="D125:O125" si="34">SUM(D126:D132)</f>
        <v>0</v>
      </c>
      <c r="E125" s="215">
        <f t="shared" si="34"/>
        <v>0</v>
      </c>
      <c r="F125" s="215">
        <f t="shared" si="34"/>
        <v>400</v>
      </c>
      <c r="G125" s="215">
        <f t="shared" si="34"/>
        <v>0</v>
      </c>
      <c r="H125" s="215">
        <f t="shared" si="34"/>
        <v>0</v>
      </c>
      <c r="I125" s="215">
        <f t="shared" si="34"/>
        <v>0</v>
      </c>
      <c r="J125" s="215">
        <f t="shared" si="34"/>
        <v>0</v>
      </c>
      <c r="K125" s="215">
        <f t="shared" si="34"/>
        <v>0</v>
      </c>
      <c r="L125" s="215">
        <f t="shared" si="34"/>
        <v>0</v>
      </c>
      <c r="M125" s="215">
        <f t="shared" si="34"/>
        <v>0</v>
      </c>
      <c r="N125" s="215">
        <f t="shared" si="34"/>
        <v>0</v>
      </c>
      <c r="O125" s="215">
        <f t="shared" si="34"/>
        <v>0</v>
      </c>
      <c r="P125" s="58"/>
      <c r="Q125" s="24"/>
    </row>
    <row r="126" spans="1:17" hidden="1" x14ac:dyDescent="0.2">
      <c r="A126" s="195">
        <v>4221</v>
      </c>
      <c r="B126" s="196" t="s">
        <v>45</v>
      </c>
      <c r="C126" s="216">
        <f t="shared" si="33"/>
        <v>0</v>
      </c>
      <c r="D126" s="58"/>
      <c r="E126" s="58"/>
      <c r="F126" s="58">
        <v>0</v>
      </c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24"/>
    </row>
    <row r="127" spans="1:17" hidden="1" x14ac:dyDescent="0.2">
      <c r="A127" s="195">
        <v>4222</v>
      </c>
      <c r="B127" s="196" t="s">
        <v>115</v>
      </c>
      <c r="C127" s="216">
        <f t="shared" si="33"/>
        <v>0</v>
      </c>
      <c r="D127" s="58"/>
      <c r="E127" s="58"/>
      <c r="F127" s="58">
        <v>0</v>
      </c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24"/>
    </row>
    <row r="128" spans="1:17" hidden="1" x14ac:dyDescent="0.2">
      <c r="A128" s="195">
        <v>4223</v>
      </c>
      <c r="B128" s="196" t="s">
        <v>116</v>
      </c>
      <c r="C128" s="216">
        <f t="shared" si="33"/>
        <v>0</v>
      </c>
      <c r="D128" s="58"/>
      <c r="E128" s="58"/>
      <c r="F128" s="58">
        <v>0</v>
      </c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24"/>
    </row>
    <row r="129" spans="1:17" hidden="1" x14ac:dyDescent="0.2">
      <c r="A129" s="195">
        <v>4225</v>
      </c>
      <c r="B129" s="196" t="s">
        <v>117</v>
      </c>
      <c r="C129" s="216">
        <f t="shared" si="33"/>
        <v>0</v>
      </c>
      <c r="D129" s="58"/>
      <c r="E129" s="58"/>
      <c r="F129" s="58">
        <v>0</v>
      </c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24"/>
    </row>
    <row r="130" spans="1:17" hidden="1" x14ac:dyDescent="0.2">
      <c r="A130" s="195">
        <v>4226</v>
      </c>
      <c r="B130" s="196" t="s">
        <v>46</v>
      </c>
      <c r="C130" s="216">
        <f t="shared" si="33"/>
        <v>0</v>
      </c>
      <c r="D130" s="58"/>
      <c r="E130" s="58"/>
      <c r="F130" s="58">
        <v>0</v>
      </c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24"/>
    </row>
    <row r="131" spans="1:17" hidden="1" x14ac:dyDescent="0.2">
      <c r="A131" s="195">
        <v>4227</v>
      </c>
      <c r="B131" s="196" t="s">
        <v>118</v>
      </c>
      <c r="C131" s="216">
        <f t="shared" si="33"/>
        <v>400</v>
      </c>
      <c r="D131" s="58"/>
      <c r="E131" s="58"/>
      <c r="F131" s="58">
        <v>400</v>
      </c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24"/>
    </row>
    <row r="132" spans="1:17" hidden="1" x14ac:dyDescent="0.2">
      <c r="A132" s="217">
        <v>4241</v>
      </c>
      <c r="B132" s="218" t="s">
        <v>211</v>
      </c>
      <c r="C132" s="216">
        <f t="shared" si="33"/>
        <v>0</v>
      </c>
      <c r="D132" s="58"/>
      <c r="E132" s="235"/>
      <c r="F132" s="58">
        <v>0</v>
      </c>
      <c r="G132" s="235"/>
      <c r="H132" s="235"/>
      <c r="I132" s="235"/>
      <c r="J132" s="235"/>
      <c r="K132" s="235"/>
      <c r="L132" s="235"/>
      <c r="M132" s="58"/>
      <c r="N132" s="58"/>
      <c r="O132" s="58"/>
      <c r="P132" s="58"/>
      <c r="Q132" s="24"/>
    </row>
    <row r="133" spans="1:17" x14ac:dyDescent="0.2">
      <c r="A133" s="197"/>
      <c r="B133" s="198" t="s">
        <v>48</v>
      </c>
      <c r="C133" s="229">
        <f>C82+C91+C121+C125</f>
        <v>86263</v>
      </c>
      <c r="D133" s="229">
        <f t="shared" ref="D133:O133" si="35">D82+D91+D121+D125</f>
        <v>53324</v>
      </c>
      <c r="E133" s="229">
        <f t="shared" si="35"/>
        <v>0</v>
      </c>
      <c r="F133" s="229">
        <f t="shared" si="35"/>
        <v>32939</v>
      </c>
      <c r="G133" s="229">
        <f t="shared" si="35"/>
        <v>0</v>
      </c>
      <c r="H133" s="229">
        <f t="shared" si="35"/>
        <v>0</v>
      </c>
      <c r="I133" s="229">
        <f t="shared" si="35"/>
        <v>0</v>
      </c>
      <c r="J133" s="229">
        <f t="shared" si="35"/>
        <v>0</v>
      </c>
      <c r="K133" s="229">
        <f t="shared" si="35"/>
        <v>0</v>
      </c>
      <c r="L133" s="229">
        <f t="shared" si="35"/>
        <v>0</v>
      </c>
      <c r="M133" s="229">
        <f t="shared" si="35"/>
        <v>0</v>
      </c>
      <c r="N133" s="229">
        <f t="shared" si="35"/>
        <v>0</v>
      </c>
      <c r="O133" s="229">
        <f t="shared" si="35"/>
        <v>0</v>
      </c>
      <c r="P133" s="229">
        <f>P82+P91+P121</f>
        <v>0</v>
      </c>
      <c r="Q133" s="63">
        <f>Q82+Q91+Q121</f>
        <v>0</v>
      </c>
    </row>
    <row r="134" spans="1:17" x14ac:dyDescent="0.2">
      <c r="A134" s="217"/>
      <c r="B134" s="218"/>
      <c r="C134" s="206"/>
      <c r="D134" s="219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</row>
    <row r="135" spans="1:17" x14ac:dyDescent="0.2">
      <c r="A135" s="205" t="s">
        <v>155</v>
      </c>
      <c r="B135" s="218"/>
      <c r="C135" s="206"/>
      <c r="D135" s="219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</row>
    <row r="136" spans="1:17" x14ac:dyDescent="0.2">
      <c r="A136" s="290" t="s">
        <v>157</v>
      </c>
      <c r="B136" s="290"/>
      <c r="C136" s="290"/>
      <c r="D136" s="290"/>
      <c r="E136" s="290"/>
      <c r="F136" s="290"/>
      <c r="G136" s="290"/>
      <c r="H136" s="204"/>
      <c r="I136" s="204"/>
      <c r="J136" s="204"/>
      <c r="K136" s="204"/>
      <c r="L136" s="204"/>
      <c r="M136" s="204"/>
      <c r="N136" s="204"/>
      <c r="O136" s="204"/>
      <c r="P136" s="204"/>
      <c r="Q136" s="33"/>
    </row>
    <row r="137" spans="1:17" x14ac:dyDescent="0.2">
      <c r="A137" s="230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06"/>
      <c r="M137" s="230"/>
      <c r="N137" s="230"/>
      <c r="O137" s="51"/>
      <c r="P137" s="206"/>
    </row>
    <row r="138" spans="1:17" ht="38.25" x14ac:dyDescent="0.2">
      <c r="A138" s="209" t="s">
        <v>9</v>
      </c>
      <c r="B138" s="209" t="s">
        <v>10</v>
      </c>
      <c r="C138" s="54" t="s">
        <v>150</v>
      </c>
      <c r="D138" s="54" t="s">
        <v>74</v>
      </c>
      <c r="E138" s="54" t="s">
        <v>75</v>
      </c>
      <c r="F138" s="54" t="s">
        <v>76</v>
      </c>
      <c r="G138" s="54" t="s">
        <v>77</v>
      </c>
      <c r="H138" s="54" t="s">
        <v>78</v>
      </c>
      <c r="I138" s="54" t="s">
        <v>79</v>
      </c>
      <c r="J138" s="54" t="s">
        <v>80</v>
      </c>
      <c r="K138" s="54" t="s">
        <v>81</v>
      </c>
      <c r="L138" s="54" t="s">
        <v>1</v>
      </c>
      <c r="M138" s="54" t="s">
        <v>82</v>
      </c>
      <c r="N138" s="54" t="s">
        <v>83</v>
      </c>
      <c r="O138" s="54" t="s">
        <v>84</v>
      </c>
      <c r="P138" s="54" t="s">
        <v>19</v>
      </c>
      <c r="Q138" s="19" t="s">
        <v>149</v>
      </c>
    </row>
    <row r="139" spans="1:17" x14ac:dyDescent="0.2">
      <c r="A139" s="236">
        <v>32</v>
      </c>
      <c r="B139" s="211" t="s">
        <v>167</v>
      </c>
      <c r="C139" s="237">
        <f>C140+C145</f>
        <v>1651.4499999999998</v>
      </c>
      <c r="D139" s="237">
        <f t="shared" ref="D139:O139" si="36">D140+D145</f>
        <v>0</v>
      </c>
      <c r="E139" s="237">
        <f t="shared" si="36"/>
        <v>0</v>
      </c>
      <c r="F139" s="237">
        <f t="shared" si="36"/>
        <v>0</v>
      </c>
      <c r="G139" s="237">
        <f t="shared" si="36"/>
        <v>0</v>
      </c>
      <c r="H139" s="237">
        <f t="shared" si="36"/>
        <v>340.82</v>
      </c>
      <c r="I139" s="237">
        <f t="shared" si="36"/>
        <v>0</v>
      </c>
      <c r="J139" s="237">
        <f t="shared" si="36"/>
        <v>0</v>
      </c>
      <c r="K139" s="237">
        <f t="shared" si="36"/>
        <v>1180.57</v>
      </c>
      <c r="L139" s="237">
        <f t="shared" si="36"/>
        <v>0</v>
      </c>
      <c r="M139" s="237">
        <f t="shared" si="36"/>
        <v>0</v>
      </c>
      <c r="N139" s="237">
        <f t="shared" si="36"/>
        <v>130.06</v>
      </c>
      <c r="O139" s="237">
        <f t="shared" si="36"/>
        <v>0</v>
      </c>
      <c r="P139" s="238"/>
      <c r="Q139" s="44"/>
    </row>
    <row r="140" spans="1:17" hidden="1" x14ac:dyDescent="0.2">
      <c r="A140" s="51">
        <v>322</v>
      </c>
      <c r="B140" s="167" t="s">
        <v>85</v>
      </c>
      <c r="C140" s="237">
        <f>SUM(C141:C144)</f>
        <v>1651.4499999999998</v>
      </c>
      <c r="D140" s="239">
        <f t="shared" ref="D140:N140" si="37">SUM(D141:D144)</f>
        <v>0</v>
      </c>
      <c r="E140" s="239">
        <f t="shared" si="37"/>
        <v>0</v>
      </c>
      <c r="F140" s="239">
        <f t="shared" si="37"/>
        <v>0</v>
      </c>
      <c r="G140" s="239">
        <f t="shared" si="37"/>
        <v>0</v>
      </c>
      <c r="H140" s="239">
        <f t="shared" si="37"/>
        <v>340.82</v>
      </c>
      <c r="I140" s="239">
        <f t="shared" si="37"/>
        <v>0</v>
      </c>
      <c r="J140" s="239">
        <f t="shared" si="37"/>
        <v>0</v>
      </c>
      <c r="K140" s="239">
        <f t="shared" si="37"/>
        <v>1180.57</v>
      </c>
      <c r="L140" s="239">
        <f t="shared" si="37"/>
        <v>0</v>
      </c>
      <c r="M140" s="239">
        <f t="shared" si="37"/>
        <v>0</v>
      </c>
      <c r="N140" s="239">
        <f t="shared" si="37"/>
        <v>130.06</v>
      </c>
      <c r="O140" s="240"/>
      <c r="P140" s="59"/>
      <c r="Q140" s="22"/>
    </row>
    <row r="141" spans="1:17" hidden="1" x14ac:dyDescent="0.2">
      <c r="A141" s="217">
        <v>3221</v>
      </c>
      <c r="B141" s="241" t="s">
        <v>86</v>
      </c>
      <c r="C141" s="242">
        <f>SUM(D141:N141)</f>
        <v>0</v>
      </c>
      <c r="D141" s="160"/>
      <c r="E141" s="160">
        <v>0</v>
      </c>
      <c r="F141" s="160">
        <v>0</v>
      </c>
      <c r="G141" s="160">
        <v>0</v>
      </c>
      <c r="H141" s="160">
        <v>0</v>
      </c>
      <c r="I141" s="160"/>
      <c r="J141" s="160"/>
      <c r="K141" s="160"/>
      <c r="L141" s="160"/>
      <c r="M141" s="160"/>
      <c r="N141" s="160"/>
      <c r="O141" s="240"/>
      <c r="P141" s="59"/>
      <c r="Q141" s="22"/>
    </row>
    <row r="142" spans="1:17" hidden="1" x14ac:dyDescent="0.2">
      <c r="A142" s="217">
        <v>3222</v>
      </c>
      <c r="B142" s="241" t="s">
        <v>24</v>
      </c>
      <c r="C142" s="242">
        <f>SUM(D142:N142)</f>
        <v>1180.57</v>
      </c>
      <c r="D142" s="160"/>
      <c r="E142" s="160"/>
      <c r="F142" s="160"/>
      <c r="G142" s="160"/>
      <c r="H142" s="160">
        <v>0</v>
      </c>
      <c r="I142" s="160"/>
      <c r="J142" s="160"/>
      <c r="K142" s="160">
        <v>1180.57</v>
      </c>
      <c r="L142" s="160"/>
      <c r="M142" s="160"/>
      <c r="N142" s="160"/>
      <c r="O142" s="240"/>
      <c r="P142" s="59"/>
      <c r="Q142" s="22"/>
    </row>
    <row r="143" spans="1:17" hidden="1" x14ac:dyDescent="0.2">
      <c r="A143" s="217">
        <v>3224</v>
      </c>
      <c r="B143" s="241" t="s">
        <v>206</v>
      </c>
      <c r="C143" s="242">
        <f>SUM(D143:N143)</f>
        <v>130.06</v>
      </c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>
        <v>130.06</v>
      </c>
      <c r="O143" s="240"/>
      <c r="P143" s="59"/>
      <c r="Q143" s="22"/>
    </row>
    <row r="144" spans="1:17" hidden="1" x14ac:dyDescent="0.2">
      <c r="A144" s="217">
        <v>3225</v>
      </c>
      <c r="B144" s="241" t="s">
        <v>87</v>
      </c>
      <c r="C144" s="242">
        <f>SUM(D144:N144)</f>
        <v>340.82</v>
      </c>
      <c r="D144" s="160"/>
      <c r="E144" s="160"/>
      <c r="F144" s="160">
        <v>0</v>
      </c>
      <c r="G144" s="160"/>
      <c r="H144" s="160">
        <v>340.82</v>
      </c>
      <c r="I144" s="160"/>
      <c r="J144" s="160"/>
      <c r="K144" s="160"/>
      <c r="L144" s="160"/>
      <c r="M144" s="160"/>
      <c r="N144" s="160"/>
      <c r="O144" s="240"/>
      <c r="P144" s="59"/>
      <c r="Q144" s="22"/>
    </row>
    <row r="145" spans="1:17" hidden="1" x14ac:dyDescent="0.2">
      <c r="A145" s="51">
        <v>323</v>
      </c>
      <c r="B145" s="167" t="s">
        <v>88</v>
      </c>
      <c r="C145" s="237">
        <f>SUM(C146:C148)</f>
        <v>0</v>
      </c>
      <c r="D145" s="239">
        <f t="shared" ref="D145:N145" si="38">SUM(D146:D148)</f>
        <v>0</v>
      </c>
      <c r="E145" s="239">
        <f t="shared" si="38"/>
        <v>0</v>
      </c>
      <c r="F145" s="239">
        <f t="shared" si="38"/>
        <v>0</v>
      </c>
      <c r="G145" s="239">
        <f t="shared" si="38"/>
        <v>0</v>
      </c>
      <c r="H145" s="239">
        <f t="shared" si="38"/>
        <v>0</v>
      </c>
      <c r="I145" s="239">
        <f t="shared" si="38"/>
        <v>0</v>
      </c>
      <c r="J145" s="239">
        <f t="shared" si="38"/>
        <v>0</v>
      </c>
      <c r="K145" s="239">
        <f t="shared" si="38"/>
        <v>0</v>
      </c>
      <c r="L145" s="239">
        <f t="shared" si="38"/>
        <v>0</v>
      </c>
      <c r="M145" s="239">
        <f t="shared" si="38"/>
        <v>0</v>
      </c>
      <c r="N145" s="239">
        <f t="shared" si="38"/>
        <v>0</v>
      </c>
      <c r="O145" s="240"/>
      <c r="P145" s="59"/>
      <c r="Q145" s="22"/>
    </row>
    <row r="146" spans="1:17" hidden="1" x14ac:dyDescent="0.2">
      <c r="A146" s="217">
        <v>3232</v>
      </c>
      <c r="B146" s="221" t="s">
        <v>89</v>
      </c>
      <c r="C146" s="242">
        <f>SUM(D146:N146)</f>
        <v>0</v>
      </c>
      <c r="D146" s="160"/>
      <c r="E146" s="160">
        <v>0</v>
      </c>
      <c r="F146" s="160">
        <v>0</v>
      </c>
      <c r="G146" s="160"/>
      <c r="H146" s="160">
        <v>0</v>
      </c>
      <c r="I146" s="160"/>
      <c r="J146" s="160"/>
      <c r="K146" s="160"/>
      <c r="L146" s="160"/>
      <c r="M146" s="160"/>
      <c r="N146" s="160">
        <v>0</v>
      </c>
      <c r="O146" s="240"/>
      <c r="P146" s="59"/>
      <c r="Q146" s="22"/>
    </row>
    <row r="147" spans="1:17" hidden="1" x14ac:dyDescent="0.2">
      <c r="A147" s="217">
        <v>3233</v>
      </c>
      <c r="B147" s="227" t="s">
        <v>90</v>
      </c>
      <c r="C147" s="242">
        <f>I147</f>
        <v>0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240"/>
      <c r="P147" s="59"/>
      <c r="Q147" s="22"/>
    </row>
    <row r="148" spans="1:17" hidden="1" x14ac:dyDescent="0.2">
      <c r="A148" s="217">
        <v>3235</v>
      </c>
      <c r="B148" s="241" t="s">
        <v>91</v>
      </c>
      <c r="C148" s="242">
        <f>SUM(D148:N148)</f>
        <v>0</v>
      </c>
      <c r="D148" s="160"/>
      <c r="E148" s="160"/>
      <c r="F148" s="160">
        <v>0</v>
      </c>
      <c r="G148" s="160"/>
      <c r="H148" s="160">
        <v>0</v>
      </c>
      <c r="I148" s="160"/>
      <c r="J148" s="160"/>
      <c r="K148" s="160"/>
      <c r="L148" s="160"/>
      <c r="M148" s="160"/>
      <c r="N148" s="160"/>
      <c r="O148" s="240"/>
      <c r="P148" s="59"/>
      <c r="Q148" s="22"/>
    </row>
    <row r="149" spans="1:17" x14ac:dyDescent="0.2">
      <c r="A149" s="51">
        <v>34</v>
      </c>
      <c r="B149" s="167" t="s">
        <v>168</v>
      </c>
      <c r="C149" s="237">
        <f>C150</f>
        <v>0</v>
      </c>
      <c r="D149" s="237">
        <f t="shared" ref="D149:O149" si="39">D150</f>
        <v>0</v>
      </c>
      <c r="E149" s="237">
        <f t="shared" si="39"/>
        <v>0</v>
      </c>
      <c r="F149" s="237">
        <f t="shared" si="39"/>
        <v>0</v>
      </c>
      <c r="G149" s="237">
        <f t="shared" si="39"/>
        <v>0</v>
      </c>
      <c r="H149" s="237">
        <f t="shared" si="39"/>
        <v>0</v>
      </c>
      <c r="I149" s="237">
        <f t="shared" si="39"/>
        <v>0</v>
      </c>
      <c r="J149" s="237">
        <f t="shared" si="39"/>
        <v>0</v>
      </c>
      <c r="K149" s="237">
        <f t="shared" si="39"/>
        <v>0</v>
      </c>
      <c r="L149" s="237">
        <f t="shared" si="39"/>
        <v>0</v>
      </c>
      <c r="M149" s="237">
        <f t="shared" si="39"/>
        <v>0</v>
      </c>
      <c r="N149" s="237">
        <f t="shared" si="39"/>
        <v>0</v>
      </c>
      <c r="O149" s="237">
        <f t="shared" si="39"/>
        <v>0</v>
      </c>
      <c r="P149" s="59"/>
      <c r="Q149" s="22"/>
    </row>
    <row r="150" spans="1:17" hidden="1" x14ac:dyDescent="0.2">
      <c r="A150" s="51">
        <v>343</v>
      </c>
      <c r="B150" s="167"/>
      <c r="C150" s="237">
        <f>SUM(C151)</f>
        <v>0</v>
      </c>
      <c r="D150" s="239">
        <f t="shared" ref="D150:N150" si="40">SUM(D151)</f>
        <v>0</v>
      </c>
      <c r="E150" s="239">
        <f t="shared" si="40"/>
        <v>0</v>
      </c>
      <c r="F150" s="239">
        <f t="shared" si="40"/>
        <v>0</v>
      </c>
      <c r="G150" s="239">
        <f t="shared" si="40"/>
        <v>0</v>
      </c>
      <c r="H150" s="239">
        <f t="shared" si="40"/>
        <v>0</v>
      </c>
      <c r="I150" s="239">
        <f t="shared" si="40"/>
        <v>0</v>
      </c>
      <c r="J150" s="239">
        <f t="shared" si="40"/>
        <v>0</v>
      </c>
      <c r="K150" s="239">
        <f t="shared" si="40"/>
        <v>0</v>
      </c>
      <c r="L150" s="239">
        <f t="shared" si="40"/>
        <v>0</v>
      </c>
      <c r="M150" s="239">
        <f t="shared" si="40"/>
        <v>0</v>
      </c>
      <c r="N150" s="239">
        <f t="shared" si="40"/>
        <v>0</v>
      </c>
      <c r="O150" s="240"/>
      <c r="P150" s="59"/>
      <c r="Q150" s="22"/>
    </row>
    <row r="151" spans="1:17" hidden="1" x14ac:dyDescent="0.2">
      <c r="A151" s="217">
        <v>3433</v>
      </c>
      <c r="B151" s="241" t="s">
        <v>73</v>
      </c>
      <c r="C151" s="242">
        <f>SUM(D151:N151)</f>
        <v>0</v>
      </c>
      <c r="D151" s="160"/>
      <c r="E151" s="160"/>
      <c r="F151" s="160"/>
      <c r="G151" s="160"/>
      <c r="H151" s="160">
        <v>0</v>
      </c>
      <c r="I151" s="160"/>
      <c r="J151" s="160"/>
      <c r="K151" s="160"/>
      <c r="L151" s="160"/>
      <c r="M151" s="160"/>
      <c r="N151" s="160"/>
      <c r="O151" s="240"/>
      <c r="P151" s="59"/>
      <c r="Q151" s="22"/>
    </row>
    <row r="152" spans="1:17" x14ac:dyDescent="0.2">
      <c r="A152" s="51">
        <v>42</v>
      </c>
      <c r="B152" s="222" t="s">
        <v>169</v>
      </c>
      <c r="C152" s="237">
        <f>C153</f>
        <v>7256.85</v>
      </c>
      <c r="D152" s="237">
        <f t="shared" ref="D152:O152" si="41">D153</f>
        <v>0</v>
      </c>
      <c r="E152" s="237">
        <f t="shared" si="41"/>
        <v>1070.8399999999999</v>
      </c>
      <c r="F152" s="237">
        <f t="shared" si="41"/>
        <v>6031.01</v>
      </c>
      <c r="G152" s="237">
        <f t="shared" si="41"/>
        <v>0</v>
      </c>
      <c r="H152" s="237">
        <f t="shared" si="41"/>
        <v>155</v>
      </c>
      <c r="I152" s="237">
        <f t="shared" si="41"/>
        <v>0</v>
      </c>
      <c r="J152" s="237">
        <f t="shared" si="41"/>
        <v>0</v>
      </c>
      <c r="K152" s="237">
        <f t="shared" si="41"/>
        <v>0</v>
      </c>
      <c r="L152" s="237">
        <f t="shared" si="41"/>
        <v>0</v>
      </c>
      <c r="M152" s="237">
        <f t="shared" si="41"/>
        <v>0</v>
      </c>
      <c r="N152" s="237">
        <f t="shared" si="41"/>
        <v>0</v>
      </c>
      <c r="O152" s="237">
        <f t="shared" si="41"/>
        <v>0</v>
      </c>
      <c r="P152" s="59"/>
      <c r="Q152" s="22"/>
    </row>
    <row r="153" spans="1:17" hidden="1" x14ac:dyDescent="0.2">
      <c r="A153" s="51">
        <v>422</v>
      </c>
      <c r="B153" s="167" t="s">
        <v>92</v>
      </c>
      <c r="C153" s="237">
        <f>SUM(C154:C156)</f>
        <v>7256.85</v>
      </c>
      <c r="D153" s="239">
        <f t="shared" ref="D153:N153" si="42">SUM(D154:D156)</f>
        <v>0</v>
      </c>
      <c r="E153" s="239">
        <f t="shared" si="42"/>
        <v>1070.8399999999999</v>
      </c>
      <c r="F153" s="239">
        <f>SUM(F154:F156)</f>
        <v>6031.01</v>
      </c>
      <c r="G153" s="239">
        <f t="shared" si="42"/>
        <v>0</v>
      </c>
      <c r="H153" s="239">
        <f t="shared" si="42"/>
        <v>155</v>
      </c>
      <c r="I153" s="239">
        <f t="shared" si="42"/>
        <v>0</v>
      </c>
      <c r="J153" s="239">
        <f t="shared" si="42"/>
        <v>0</v>
      </c>
      <c r="K153" s="239">
        <f t="shared" si="42"/>
        <v>0</v>
      </c>
      <c r="L153" s="239">
        <f t="shared" si="42"/>
        <v>0</v>
      </c>
      <c r="M153" s="239">
        <f t="shared" si="42"/>
        <v>0</v>
      </c>
      <c r="N153" s="239">
        <f t="shared" si="42"/>
        <v>0</v>
      </c>
      <c r="O153" s="240"/>
      <c r="P153" s="59"/>
      <c r="Q153" s="22"/>
    </row>
    <row r="154" spans="1:17" hidden="1" x14ac:dyDescent="0.2">
      <c r="A154" s="217">
        <v>4221</v>
      </c>
      <c r="B154" s="241" t="s">
        <v>93</v>
      </c>
      <c r="C154" s="242">
        <f>SUM(D154:N154)</f>
        <v>7256.85</v>
      </c>
      <c r="D154" s="160"/>
      <c r="E154" s="160">
        <v>1070.8399999999999</v>
      </c>
      <c r="F154" s="160">
        <v>6031.01</v>
      </c>
      <c r="G154" s="160"/>
      <c r="H154" s="160">
        <v>155</v>
      </c>
      <c r="I154" s="160"/>
      <c r="J154" s="160"/>
      <c r="K154" s="160"/>
      <c r="L154" s="160"/>
      <c r="M154" s="160"/>
      <c r="N154" s="160"/>
      <c r="O154" s="240"/>
      <c r="P154" s="59"/>
      <c r="Q154" s="22"/>
    </row>
    <row r="155" spans="1:17" hidden="1" x14ac:dyDescent="0.2">
      <c r="A155" s="217">
        <v>4223</v>
      </c>
      <c r="B155" s="206" t="s">
        <v>146</v>
      </c>
      <c r="C155" s="242">
        <f>SUM(D155:N155)</f>
        <v>0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240"/>
      <c r="P155" s="59"/>
      <c r="Q155" s="22"/>
    </row>
    <row r="156" spans="1:17" hidden="1" x14ac:dyDescent="0.2">
      <c r="A156" s="217">
        <v>4227</v>
      </c>
      <c r="B156" s="206"/>
      <c r="C156" s="243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06"/>
    </row>
    <row r="157" spans="1:17" x14ac:dyDescent="0.2">
      <c r="A157" s="197"/>
      <c r="B157" s="198" t="s">
        <v>48</v>
      </c>
      <c r="C157" s="245">
        <f>C139+C149+C152</f>
        <v>8908.2999999999993</v>
      </c>
      <c r="D157" s="245">
        <f t="shared" ref="D157:Q157" si="43">D139+D149+D152</f>
        <v>0</v>
      </c>
      <c r="E157" s="245">
        <f t="shared" si="43"/>
        <v>1070.8399999999999</v>
      </c>
      <c r="F157" s="245">
        <f t="shared" si="43"/>
        <v>6031.01</v>
      </c>
      <c r="G157" s="245">
        <f t="shared" si="43"/>
        <v>0</v>
      </c>
      <c r="H157" s="245">
        <f t="shared" si="43"/>
        <v>495.82</v>
      </c>
      <c r="I157" s="245">
        <f t="shared" si="43"/>
        <v>0</v>
      </c>
      <c r="J157" s="245">
        <f t="shared" si="43"/>
        <v>0</v>
      </c>
      <c r="K157" s="245">
        <f t="shared" si="43"/>
        <v>1180.57</v>
      </c>
      <c r="L157" s="245">
        <f t="shared" si="43"/>
        <v>0</v>
      </c>
      <c r="M157" s="245">
        <f t="shared" si="43"/>
        <v>0</v>
      </c>
      <c r="N157" s="245">
        <f t="shared" si="43"/>
        <v>130.06</v>
      </c>
      <c r="O157" s="245">
        <f t="shared" si="43"/>
        <v>0</v>
      </c>
      <c r="P157" s="245">
        <f t="shared" si="43"/>
        <v>0</v>
      </c>
      <c r="Q157" s="64">
        <f t="shared" si="43"/>
        <v>0</v>
      </c>
    </row>
    <row r="158" spans="1:17" x14ac:dyDescent="0.2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</row>
    <row r="159" spans="1:17" x14ac:dyDescent="0.2">
      <c r="A159" s="205" t="s">
        <v>155</v>
      </c>
      <c r="B159" s="218"/>
      <c r="C159" s="206"/>
      <c r="D159" s="219"/>
      <c r="E159" s="206"/>
      <c r="F159" s="206"/>
      <c r="G159" s="206"/>
      <c r="H159" s="206"/>
      <c r="I159" s="206"/>
      <c r="J159" s="167"/>
      <c r="K159" s="167"/>
      <c r="L159" s="206"/>
      <c r="M159" s="206"/>
      <c r="N159" s="206"/>
      <c r="O159" s="206"/>
      <c r="P159" s="206"/>
    </row>
    <row r="160" spans="1:17" x14ac:dyDescent="0.2">
      <c r="A160" s="290" t="s">
        <v>158</v>
      </c>
      <c r="B160" s="290"/>
      <c r="C160" s="290"/>
      <c r="D160" s="290"/>
      <c r="E160" s="290"/>
      <c r="F160" s="290"/>
      <c r="G160" s="290"/>
      <c r="H160" s="290"/>
      <c r="I160" s="290"/>
      <c r="J160" s="207"/>
      <c r="K160" s="207"/>
      <c r="L160" s="207"/>
      <c r="M160" s="207"/>
      <c r="N160" s="207"/>
      <c r="O160" s="207"/>
      <c r="P160" s="206"/>
    </row>
    <row r="161" spans="1:17" x14ac:dyDescent="0.2">
      <c r="A161" s="230"/>
      <c r="B161" s="230"/>
      <c r="C161" s="230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51"/>
      <c r="P161" s="232"/>
      <c r="Q161" s="38"/>
    </row>
    <row r="162" spans="1:17" x14ac:dyDescent="0.2">
      <c r="A162" s="230"/>
      <c r="B162" s="230"/>
      <c r="C162" s="230"/>
      <c r="D162" s="230"/>
      <c r="E162" s="230"/>
      <c r="F162" s="230"/>
      <c r="G162" s="206"/>
      <c r="H162" s="292" t="s">
        <v>94</v>
      </c>
      <c r="I162" s="293"/>
      <c r="J162" s="293"/>
      <c r="K162" s="294"/>
      <c r="L162" s="230"/>
      <c r="M162" s="230"/>
      <c r="N162" s="230"/>
      <c r="O162" s="230"/>
      <c r="P162" s="230"/>
      <c r="Q162" s="15"/>
    </row>
    <row r="163" spans="1:17" s="11" customFormat="1" ht="38.25" x14ac:dyDescent="0.2">
      <c r="A163" s="209">
        <v>80</v>
      </c>
      <c r="B163" s="209" t="s">
        <v>10</v>
      </c>
      <c r="C163" s="54" t="s">
        <v>150</v>
      </c>
      <c r="D163" s="54" t="s">
        <v>74</v>
      </c>
      <c r="E163" s="54" t="s">
        <v>75</v>
      </c>
      <c r="F163" s="54" t="s">
        <v>76</v>
      </c>
      <c r="G163" s="54" t="s">
        <v>77</v>
      </c>
      <c r="H163" s="54" t="s">
        <v>78</v>
      </c>
      <c r="I163" s="54" t="s">
        <v>79</v>
      </c>
      <c r="J163" s="54" t="s">
        <v>80</v>
      </c>
      <c r="K163" s="54" t="s">
        <v>81</v>
      </c>
      <c r="L163" s="54" t="s">
        <v>1</v>
      </c>
      <c r="M163" s="54" t="s">
        <v>82</v>
      </c>
      <c r="N163" s="54" t="s">
        <v>83</v>
      </c>
      <c r="O163" s="54" t="s">
        <v>84</v>
      </c>
      <c r="P163" s="54" t="s">
        <v>19</v>
      </c>
      <c r="Q163" s="19" t="s">
        <v>149</v>
      </c>
    </row>
    <row r="164" spans="1:17" s="11" customFormat="1" x14ac:dyDescent="0.2">
      <c r="A164" s="210">
        <v>31</v>
      </c>
      <c r="B164" s="211" t="s">
        <v>166</v>
      </c>
      <c r="C164" s="212">
        <f>C165+C167+C169</f>
        <v>345</v>
      </c>
      <c r="D164" s="212">
        <f t="shared" ref="D164:O164" si="44">D165+D167+D169</f>
        <v>0</v>
      </c>
      <c r="E164" s="212">
        <f t="shared" si="44"/>
        <v>0</v>
      </c>
      <c r="F164" s="212">
        <f t="shared" si="44"/>
        <v>0</v>
      </c>
      <c r="G164" s="212">
        <f t="shared" si="44"/>
        <v>0</v>
      </c>
      <c r="H164" s="212">
        <f t="shared" si="44"/>
        <v>345</v>
      </c>
      <c r="I164" s="212">
        <f t="shared" si="44"/>
        <v>0</v>
      </c>
      <c r="J164" s="212">
        <f t="shared" si="44"/>
        <v>0</v>
      </c>
      <c r="K164" s="212">
        <f t="shared" si="44"/>
        <v>0</v>
      </c>
      <c r="L164" s="212">
        <f t="shared" si="44"/>
        <v>0</v>
      </c>
      <c r="M164" s="212">
        <f t="shared" si="44"/>
        <v>0</v>
      </c>
      <c r="N164" s="212">
        <f t="shared" si="44"/>
        <v>0</v>
      </c>
      <c r="O164" s="212">
        <f t="shared" si="44"/>
        <v>0</v>
      </c>
      <c r="P164" s="212"/>
      <c r="Q164" s="62"/>
    </row>
    <row r="165" spans="1:17" hidden="1" x14ac:dyDescent="0.2">
      <c r="A165" s="224">
        <v>311</v>
      </c>
      <c r="B165" s="224"/>
      <c r="C165" s="204">
        <f>SUM(C166)</f>
        <v>0</v>
      </c>
      <c r="D165" s="204">
        <f t="shared" ref="D165:O165" si="45">SUM(D166)</f>
        <v>0</v>
      </c>
      <c r="E165" s="204">
        <f t="shared" si="45"/>
        <v>0</v>
      </c>
      <c r="F165" s="204">
        <f t="shared" si="45"/>
        <v>0</v>
      </c>
      <c r="G165" s="204">
        <f t="shared" si="45"/>
        <v>0</v>
      </c>
      <c r="H165" s="204">
        <f t="shared" si="45"/>
        <v>0</v>
      </c>
      <c r="I165" s="204">
        <f t="shared" si="45"/>
        <v>0</v>
      </c>
      <c r="J165" s="204">
        <f t="shared" si="45"/>
        <v>0</v>
      </c>
      <c r="K165" s="204">
        <f t="shared" si="45"/>
        <v>0</v>
      </c>
      <c r="L165" s="204">
        <f t="shared" si="45"/>
        <v>0</v>
      </c>
      <c r="M165" s="204">
        <f t="shared" si="45"/>
        <v>0</v>
      </c>
      <c r="N165" s="204">
        <f t="shared" si="45"/>
        <v>0</v>
      </c>
      <c r="O165" s="204">
        <f t="shared" si="45"/>
        <v>0</v>
      </c>
      <c r="P165" s="234"/>
      <c r="Q165" s="35"/>
    </row>
    <row r="166" spans="1:17" hidden="1" x14ac:dyDescent="0.2">
      <c r="A166" s="195">
        <v>3111</v>
      </c>
      <c r="B166" s="221" t="s">
        <v>95</v>
      </c>
      <c r="C166" s="58">
        <f>SUM(D166:O166)</f>
        <v>0</v>
      </c>
      <c r="D166" s="204"/>
      <c r="E166" s="204"/>
      <c r="F166" s="58">
        <v>0</v>
      </c>
      <c r="G166" s="58"/>
      <c r="H166" s="58">
        <v>0</v>
      </c>
      <c r="I166" s="58"/>
      <c r="J166" s="204"/>
      <c r="K166" s="204"/>
      <c r="L166" s="204"/>
      <c r="M166" s="204"/>
      <c r="N166" s="204"/>
      <c r="O166" s="204"/>
      <c r="P166" s="234"/>
      <c r="Q166" s="35"/>
    </row>
    <row r="167" spans="1:17" s="37" customFormat="1" hidden="1" x14ac:dyDescent="0.2">
      <c r="A167" s="193">
        <v>312</v>
      </c>
      <c r="B167" s="222"/>
      <c r="C167" s="59">
        <f>C168</f>
        <v>345</v>
      </c>
      <c r="D167" s="59">
        <f t="shared" ref="D167:O167" si="46">D168</f>
        <v>0</v>
      </c>
      <c r="E167" s="59">
        <f t="shared" si="46"/>
        <v>0</v>
      </c>
      <c r="F167" s="59">
        <f t="shared" si="46"/>
        <v>0</v>
      </c>
      <c r="G167" s="59">
        <f t="shared" si="46"/>
        <v>0</v>
      </c>
      <c r="H167" s="59">
        <f t="shared" si="46"/>
        <v>345</v>
      </c>
      <c r="I167" s="59">
        <f t="shared" si="46"/>
        <v>0</v>
      </c>
      <c r="J167" s="59">
        <f t="shared" si="46"/>
        <v>0</v>
      </c>
      <c r="K167" s="59">
        <f t="shared" si="46"/>
        <v>0</v>
      </c>
      <c r="L167" s="59">
        <f t="shared" si="46"/>
        <v>0</v>
      </c>
      <c r="M167" s="59">
        <f t="shared" si="46"/>
        <v>0</v>
      </c>
      <c r="N167" s="59">
        <f t="shared" si="46"/>
        <v>0</v>
      </c>
      <c r="O167" s="59">
        <f t="shared" si="46"/>
        <v>0</v>
      </c>
      <c r="P167" s="234"/>
      <c r="Q167" s="35"/>
    </row>
    <row r="168" spans="1:17" hidden="1" x14ac:dyDescent="0.2">
      <c r="A168" s="195">
        <v>3121</v>
      </c>
      <c r="B168" s="221" t="s">
        <v>96</v>
      </c>
      <c r="C168" s="58">
        <f>SUM(D168:O168)</f>
        <v>345</v>
      </c>
      <c r="D168" s="58"/>
      <c r="E168" s="58"/>
      <c r="F168" s="58">
        <v>0</v>
      </c>
      <c r="G168" s="58"/>
      <c r="H168" s="58">
        <v>345</v>
      </c>
      <c r="I168" s="58"/>
      <c r="J168" s="58"/>
      <c r="K168" s="206"/>
      <c r="L168" s="58"/>
      <c r="M168" s="58"/>
      <c r="N168" s="58"/>
      <c r="O168" s="58"/>
      <c r="P168" s="58"/>
      <c r="Q168" s="24"/>
    </row>
    <row r="169" spans="1:17" s="37" customFormat="1" hidden="1" x14ac:dyDescent="0.2">
      <c r="A169" s="193">
        <v>313</v>
      </c>
      <c r="B169" s="222"/>
      <c r="C169" s="59">
        <f>SUM(C170:C171)</f>
        <v>0</v>
      </c>
      <c r="D169" s="59">
        <f t="shared" ref="D169:O169" si="47">SUM(D170:D171)</f>
        <v>0</v>
      </c>
      <c r="E169" s="59">
        <f t="shared" si="47"/>
        <v>0</v>
      </c>
      <c r="F169" s="59">
        <f t="shared" si="47"/>
        <v>0</v>
      </c>
      <c r="G169" s="59">
        <f t="shared" si="47"/>
        <v>0</v>
      </c>
      <c r="H169" s="59">
        <f t="shared" si="47"/>
        <v>0</v>
      </c>
      <c r="I169" s="59">
        <f t="shared" si="47"/>
        <v>0</v>
      </c>
      <c r="J169" s="59">
        <f t="shared" si="47"/>
        <v>0</v>
      </c>
      <c r="K169" s="59">
        <f t="shared" si="47"/>
        <v>0</v>
      </c>
      <c r="L169" s="59">
        <f t="shared" si="47"/>
        <v>0</v>
      </c>
      <c r="M169" s="59">
        <f t="shared" si="47"/>
        <v>0</v>
      </c>
      <c r="N169" s="59">
        <f t="shared" si="47"/>
        <v>0</v>
      </c>
      <c r="O169" s="59">
        <f t="shared" si="47"/>
        <v>0</v>
      </c>
      <c r="P169" s="58"/>
      <c r="Q169" s="24"/>
    </row>
    <row r="170" spans="1:17" hidden="1" x14ac:dyDescent="0.2">
      <c r="A170" s="195">
        <v>3132</v>
      </c>
      <c r="B170" s="196" t="s">
        <v>97</v>
      </c>
      <c r="C170" s="58">
        <f>SUM(D170:O170)</f>
        <v>0</v>
      </c>
      <c r="D170" s="58"/>
      <c r="E170" s="58"/>
      <c r="F170" s="58">
        <v>0</v>
      </c>
      <c r="G170" s="58"/>
      <c r="H170" s="58">
        <v>0</v>
      </c>
      <c r="I170" s="58"/>
      <c r="J170" s="58"/>
      <c r="K170" s="206"/>
      <c r="L170" s="58"/>
      <c r="M170" s="58"/>
      <c r="N170" s="58"/>
      <c r="O170" s="58"/>
      <c r="P170" s="58"/>
      <c r="Q170" s="24"/>
    </row>
    <row r="171" spans="1:17" hidden="1" x14ac:dyDescent="0.2">
      <c r="A171" s="195">
        <v>3133</v>
      </c>
      <c r="B171" s="221" t="s">
        <v>98</v>
      </c>
      <c r="C171" s="58">
        <f>SUM(D171:O171)</f>
        <v>0</v>
      </c>
      <c r="D171" s="58"/>
      <c r="E171" s="58"/>
      <c r="F171" s="58"/>
      <c r="G171" s="58"/>
      <c r="H171" s="58">
        <v>0</v>
      </c>
      <c r="I171" s="58"/>
      <c r="J171" s="58"/>
      <c r="K171" s="206"/>
      <c r="L171" s="58"/>
      <c r="M171" s="58"/>
      <c r="N171" s="58"/>
      <c r="O171" s="58"/>
      <c r="P171" s="58"/>
      <c r="Q171" s="24"/>
    </row>
    <row r="172" spans="1:17" x14ac:dyDescent="0.2">
      <c r="A172" s="246">
        <v>32</v>
      </c>
      <c r="B172" s="211" t="s">
        <v>167</v>
      </c>
      <c r="C172" s="215">
        <f>C173+C178+C185+C195+C197</f>
        <v>51977</v>
      </c>
      <c r="D172" s="215">
        <f t="shared" ref="D172:O172" si="48">D173+D178+D185+D195+D197</f>
        <v>0</v>
      </c>
      <c r="E172" s="215">
        <f t="shared" si="48"/>
        <v>670</v>
      </c>
      <c r="F172" s="215">
        <f t="shared" si="48"/>
        <v>207</v>
      </c>
      <c r="G172" s="215">
        <f t="shared" si="48"/>
        <v>0</v>
      </c>
      <c r="H172" s="215">
        <f t="shared" si="48"/>
        <v>50000</v>
      </c>
      <c r="I172" s="215">
        <f t="shared" si="48"/>
        <v>1100</v>
      </c>
      <c r="J172" s="215">
        <f t="shared" si="48"/>
        <v>0</v>
      </c>
      <c r="K172" s="215">
        <f t="shared" si="48"/>
        <v>0</v>
      </c>
      <c r="L172" s="215">
        <f t="shared" si="48"/>
        <v>0</v>
      </c>
      <c r="M172" s="215">
        <f t="shared" si="48"/>
        <v>0</v>
      </c>
      <c r="N172" s="215">
        <f t="shared" si="48"/>
        <v>0</v>
      </c>
      <c r="O172" s="215">
        <f t="shared" si="48"/>
        <v>0</v>
      </c>
      <c r="P172" s="58"/>
      <c r="Q172" s="24"/>
    </row>
    <row r="173" spans="1:17" hidden="1" x14ac:dyDescent="0.2">
      <c r="A173" s="193">
        <v>321</v>
      </c>
      <c r="B173" s="214"/>
      <c r="C173" s="59">
        <f>SUM(C174:C177)</f>
        <v>150</v>
      </c>
      <c r="D173" s="59">
        <f t="shared" ref="D173:O173" si="49">SUM(D174:D177)</f>
        <v>0</v>
      </c>
      <c r="E173" s="59">
        <f t="shared" si="49"/>
        <v>0</v>
      </c>
      <c r="F173" s="59">
        <f>SUM(F174:F177)</f>
        <v>150</v>
      </c>
      <c r="G173" s="59">
        <f t="shared" si="49"/>
        <v>0</v>
      </c>
      <c r="H173" s="59">
        <f t="shared" si="49"/>
        <v>0</v>
      </c>
      <c r="I173" s="59">
        <f t="shared" si="49"/>
        <v>0</v>
      </c>
      <c r="J173" s="59">
        <f t="shared" si="49"/>
        <v>0</v>
      </c>
      <c r="K173" s="59">
        <f t="shared" si="49"/>
        <v>0</v>
      </c>
      <c r="L173" s="59">
        <f t="shared" si="49"/>
        <v>0</v>
      </c>
      <c r="M173" s="59">
        <f t="shared" si="49"/>
        <v>0</v>
      </c>
      <c r="N173" s="59">
        <f t="shared" si="49"/>
        <v>0</v>
      </c>
      <c r="O173" s="59">
        <f t="shared" si="49"/>
        <v>0</v>
      </c>
      <c r="P173" s="58"/>
      <c r="Q173" s="24"/>
    </row>
    <row r="174" spans="1:17" hidden="1" x14ac:dyDescent="0.2">
      <c r="A174" s="195">
        <v>3211</v>
      </c>
      <c r="B174" s="221" t="s">
        <v>20</v>
      </c>
      <c r="C174" s="58">
        <f>SUM(D174:O174)</f>
        <v>150</v>
      </c>
      <c r="D174" s="58">
        <v>0</v>
      </c>
      <c r="E174" s="58"/>
      <c r="F174" s="58">
        <v>150</v>
      </c>
      <c r="G174" s="58"/>
      <c r="H174" s="58">
        <v>0</v>
      </c>
      <c r="I174" s="58"/>
      <c r="J174" s="58"/>
      <c r="K174" s="58"/>
      <c r="L174" s="58"/>
      <c r="M174" s="58"/>
      <c r="N174" s="58"/>
      <c r="O174" s="58"/>
      <c r="P174" s="58"/>
      <c r="Q174" s="24"/>
    </row>
    <row r="175" spans="1:17" hidden="1" x14ac:dyDescent="0.2">
      <c r="A175" s="195">
        <v>3212</v>
      </c>
      <c r="B175" s="221" t="s">
        <v>99</v>
      </c>
      <c r="C175" s="58">
        <f>SUM(D175:O175)</f>
        <v>0</v>
      </c>
      <c r="D175" s="58"/>
      <c r="E175" s="58"/>
      <c r="F175" s="58">
        <v>0</v>
      </c>
      <c r="G175" s="58"/>
      <c r="H175" s="58">
        <v>0</v>
      </c>
      <c r="I175" s="58"/>
      <c r="J175" s="58"/>
      <c r="K175" s="58"/>
      <c r="L175" s="58"/>
      <c r="M175" s="58"/>
      <c r="N175" s="58"/>
      <c r="O175" s="58"/>
      <c r="P175" s="58"/>
      <c r="Q175" s="24"/>
    </row>
    <row r="176" spans="1:17" hidden="1" x14ac:dyDescent="0.2">
      <c r="A176" s="195">
        <v>3213</v>
      </c>
      <c r="B176" s="221" t="s">
        <v>100</v>
      </c>
      <c r="C176" s="58">
        <f>SUM(D176:O176)</f>
        <v>0</v>
      </c>
      <c r="D176" s="58"/>
      <c r="E176" s="58"/>
      <c r="F176" s="58">
        <v>0</v>
      </c>
      <c r="G176" s="58"/>
      <c r="H176" s="58">
        <v>0</v>
      </c>
      <c r="I176" s="58"/>
      <c r="J176" s="58"/>
      <c r="K176" s="58"/>
      <c r="L176" s="58"/>
      <c r="M176" s="58"/>
      <c r="N176" s="58"/>
      <c r="O176" s="58"/>
      <c r="P176" s="58"/>
      <c r="Q176" s="24"/>
    </row>
    <row r="177" spans="1:17" hidden="1" x14ac:dyDescent="0.2">
      <c r="A177" s="195">
        <v>3214</v>
      </c>
      <c r="B177" s="221" t="s">
        <v>101</v>
      </c>
      <c r="C177" s="58">
        <f>SUM(D177:O177)</f>
        <v>0</v>
      </c>
      <c r="D177" s="58">
        <v>0</v>
      </c>
      <c r="E177" s="58"/>
      <c r="F177" s="58">
        <v>0</v>
      </c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24"/>
    </row>
    <row r="178" spans="1:17" s="37" customFormat="1" hidden="1" x14ac:dyDescent="0.2">
      <c r="A178" s="193">
        <v>322</v>
      </c>
      <c r="B178" s="222"/>
      <c r="C178" s="59">
        <f>SUM(C179:C184)</f>
        <v>50350</v>
      </c>
      <c r="D178" s="59">
        <f t="shared" ref="D178:O178" si="50">SUM(D179:D184)</f>
        <v>0</v>
      </c>
      <c r="E178" s="59">
        <f t="shared" si="50"/>
        <v>270</v>
      </c>
      <c r="F178" s="59">
        <f>SUM(F179:F184)</f>
        <v>57</v>
      </c>
      <c r="G178" s="59">
        <f t="shared" si="50"/>
        <v>0</v>
      </c>
      <c r="H178" s="59">
        <f t="shared" si="50"/>
        <v>50000</v>
      </c>
      <c r="I178" s="59">
        <f t="shared" si="50"/>
        <v>23</v>
      </c>
      <c r="J178" s="59">
        <f t="shared" si="50"/>
        <v>0</v>
      </c>
      <c r="K178" s="59">
        <f t="shared" si="50"/>
        <v>0</v>
      </c>
      <c r="L178" s="59">
        <f t="shared" si="50"/>
        <v>0</v>
      </c>
      <c r="M178" s="59">
        <f t="shared" si="50"/>
        <v>0</v>
      </c>
      <c r="N178" s="59">
        <f t="shared" si="50"/>
        <v>0</v>
      </c>
      <c r="O178" s="59">
        <f t="shared" si="50"/>
        <v>0</v>
      </c>
      <c r="P178" s="58"/>
      <c r="Q178" s="24"/>
    </row>
    <row r="179" spans="1:17" hidden="1" x14ac:dyDescent="0.2">
      <c r="A179" s="195">
        <v>3221</v>
      </c>
      <c r="B179" s="221" t="s">
        <v>102</v>
      </c>
      <c r="C179" s="58">
        <f>SUM(D179:O179)</f>
        <v>23</v>
      </c>
      <c r="D179" s="58">
        <v>0</v>
      </c>
      <c r="E179" s="58"/>
      <c r="F179" s="58">
        <v>0</v>
      </c>
      <c r="G179" s="58"/>
      <c r="H179" s="58">
        <v>0</v>
      </c>
      <c r="I179" s="58">
        <v>23</v>
      </c>
      <c r="J179" s="58"/>
      <c r="K179" s="58"/>
      <c r="L179" s="58"/>
      <c r="M179" s="58"/>
      <c r="N179" s="58"/>
      <c r="O179" s="58"/>
      <c r="P179" s="58"/>
      <c r="Q179" s="24"/>
    </row>
    <row r="180" spans="1:17" hidden="1" x14ac:dyDescent="0.2">
      <c r="A180" s="195">
        <v>3222</v>
      </c>
      <c r="B180" s="221" t="s">
        <v>24</v>
      </c>
      <c r="C180" s="58">
        <f>SUM(D180:O180)</f>
        <v>50057</v>
      </c>
      <c r="D180" s="58">
        <v>0</v>
      </c>
      <c r="E180" s="58"/>
      <c r="F180" s="58">
        <v>57</v>
      </c>
      <c r="G180" s="58"/>
      <c r="H180" s="58">
        <v>50000</v>
      </c>
      <c r="I180" s="58">
        <v>0</v>
      </c>
      <c r="J180" s="58"/>
      <c r="K180" s="58"/>
      <c r="L180" s="228"/>
      <c r="M180" s="58"/>
      <c r="N180" s="58"/>
      <c r="O180" s="58"/>
      <c r="P180" s="58"/>
      <c r="Q180" s="24"/>
    </row>
    <row r="181" spans="1:17" hidden="1" x14ac:dyDescent="0.2">
      <c r="A181" s="195">
        <v>3223</v>
      </c>
      <c r="B181" s="221" t="s">
        <v>69</v>
      </c>
      <c r="C181" s="58">
        <f t="shared" ref="C181:C184" si="51">SUM(D181:O181)</f>
        <v>0</v>
      </c>
      <c r="D181" s="58"/>
      <c r="E181" s="58"/>
      <c r="F181" s="58">
        <v>0</v>
      </c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24"/>
    </row>
    <row r="182" spans="1:17" hidden="1" x14ac:dyDescent="0.2">
      <c r="A182" s="195">
        <v>3224</v>
      </c>
      <c r="B182" s="221" t="s">
        <v>103</v>
      </c>
      <c r="C182" s="58">
        <f t="shared" si="51"/>
        <v>0</v>
      </c>
      <c r="D182" s="58"/>
      <c r="E182" s="58">
        <v>0</v>
      </c>
      <c r="F182" s="58">
        <v>0</v>
      </c>
      <c r="G182" s="58"/>
      <c r="H182" s="58"/>
      <c r="I182" s="58"/>
      <c r="J182" s="58"/>
      <c r="K182" s="58"/>
      <c r="L182" s="58"/>
      <c r="M182" s="58"/>
      <c r="N182" s="58">
        <v>0</v>
      </c>
      <c r="O182" s="58"/>
      <c r="P182" s="58"/>
      <c r="Q182" s="24"/>
    </row>
    <row r="183" spans="1:17" hidden="1" x14ac:dyDescent="0.2">
      <c r="A183" s="195">
        <v>3225</v>
      </c>
      <c r="B183" s="221" t="s">
        <v>70</v>
      </c>
      <c r="C183" s="58">
        <f t="shared" si="51"/>
        <v>0</v>
      </c>
      <c r="D183" s="58"/>
      <c r="E183" s="58">
        <v>0</v>
      </c>
      <c r="F183" s="58">
        <v>0</v>
      </c>
      <c r="G183" s="58"/>
      <c r="H183" s="58"/>
      <c r="I183" s="58"/>
      <c r="J183" s="58"/>
      <c r="K183" s="58"/>
      <c r="L183" s="58"/>
      <c r="M183" s="58"/>
      <c r="N183" s="58">
        <v>0</v>
      </c>
      <c r="O183" s="58"/>
      <c r="P183" s="58"/>
      <c r="Q183" s="24"/>
    </row>
    <row r="184" spans="1:17" hidden="1" x14ac:dyDescent="0.2">
      <c r="A184" s="195">
        <v>3227</v>
      </c>
      <c r="B184" s="221" t="s">
        <v>28</v>
      </c>
      <c r="C184" s="58">
        <f t="shared" si="51"/>
        <v>270</v>
      </c>
      <c r="D184" s="58"/>
      <c r="E184" s="58">
        <v>270</v>
      </c>
      <c r="F184" s="58">
        <v>0</v>
      </c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24"/>
    </row>
    <row r="185" spans="1:17" s="37" customFormat="1" hidden="1" x14ac:dyDescent="0.2">
      <c r="A185" s="193">
        <v>323</v>
      </c>
      <c r="B185" s="222"/>
      <c r="C185" s="59">
        <f>SUM(C186:C194)</f>
        <v>777</v>
      </c>
      <c r="D185" s="59">
        <f t="shared" ref="D185:O185" si="52">SUM(D186:D194)</f>
        <v>0</v>
      </c>
      <c r="E185" s="59">
        <f t="shared" si="52"/>
        <v>0</v>
      </c>
      <c r="F185" s="59">
        <f>SUM(F186:F194)</f>
        <v>0</v>
      </c>
      <c r="G185" s="59">
        <f t="shared" si="52"/>
        <v>0</v>
      </c>
      <c r="H185" s="59">
        <f t="shared" si="52"/>
        <v>0</v>
      </c>
      <c r="I185" s="59">
        <f t="shared" si="52"/>
        <v>777</v>
      </c>
      <c r="J185" s="59">
        <f t="shared" si="52"/>
        <v>0</v>
      </c>
      <c r="K185" s="59">
        <f t="shared" si="52"/>
        <v>0</v>
      </c>
      <c r="L185" s="59">
        <f t="shared" si="52"/>
        <v>0</v>
      </c>
      <c r="M185" s="59">
        <f t="shared" si="52"/>
        <v>0</v>
      </c>
      <c r="N185" s="59">
        <f t="shared" si="52"/>
        <v>0</v>
      </c>
      <c r="O185" s="59">
        <f t="shared" si="52"/>
        <v>0</v>
      </c>
      <c r="P185" s="58"/>
      <c r="Q185" s="24"/>
    </row>
    <row r="186" spans="1:17" hidden="1" x14ac:dyDescent="0.2">
      <c r="A186" s="195">
        <v>3231</v>
      </c>
      <c r="B186" s="221" t="s">
        <v>104</v>
      </c>
      <c r="C186" s="58">
        <f>SUM(D186:O186)</f>
        <v>680</v>
      </c>
      <c r="D186" s="58">
        <v>0</v>
      </c>
      <c r="E186" s="58"/>
      <c r="F186" s="58">
        <v>0</v>
      </c>
      <c r="G186" s="58"/>
      <c r="H186" s="58">
        <v>0</v>
      </c>
      <c r="I186" s="58">
        <v>680</v>
      </c>
      <c r="J186" s="58"/>
      <c r="K186" s="58"/>
      <c r="L186" s="58"/>
      <c r="M186" s="58"/>
      <c r="N186" s="58"/>
      <c r="O186" s="58"/>
      <c r="P186" s="58"/>
      <c r="Q186" s="24"/>
    </row>
    <row r="187" spans="1:17" hidden="1" x14ac:dyDescent="0.2">
      <c r="A187" s="195">
        <v>3232</v>
      </c>
      <c r="B187" s="221" t="s">
        <v>89</v>
      </c>
      <c r="C187" s="58">
        <f t="shared" ref="C187:C194" si="53">SUM(D187:O187)</f>
        <v>0</v>
      </c>
      <c r="D187" s="58"/>
      <c r="E187" s="58">
        <v>0</v>
      </c>
      <c r="F187" s="58">
        <v>0</v>
      </c>
      <c r="G187" s="58"/>
      <c r="H187" s="58"/>
      <c r="I187" s="58"/>
      <c r="J187" s="58"/>
      <c r="K187" s="58"/>
      <c r="L187" s="58"/>
      <c r="M187" s="58"/>
      <c r="N187" s="58">
        <v>0</v>
      </c>
      <c r="O187" s="58"/>
      <c r="P187" s="58"/>
      <c r="Q187" s="24"/>
    </row>
    <row r="188" spans="1:17" hidden="1" x14ac:dyDescent="0.2">
      <c r="A188" s="195">
        <v>3233</v>
      </c>
      <c r="B188" s="196" t="s">
        <v>147</v>
      </c>
      <c r="C188" s="58">
        <f t="shared" si="53"/>
        <v>0</v>
      </c>
      <c r="D188" s="58"/>
      <c r="E188" s="58"/>
      <c r="F188" s="58">
        <v>0</v>
      </c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24"/>
    </row>
    <row r="189" spans="1:17" hidden="1" x14ac:dyDescent="0.2">
      <c r="A189" s="195">
        <v>3234</v>
      </c>
      <c r="B189" s="221" t="s">
        <v>33</v>
      </c>
      <c r="C189" s="58">
        <f t="shared" si="53"/>
        <v>0</v>
      </c>
      <c r="D189" s="58"/>
      <c r="E189" s="58"/>
      <c r="F189" s="58">
        <v>0</v>
      </c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24"/>
    </row>
    <row r="190" spans="1:17" hidden="1" x14ac:dyDescent="0.2">
      <c r="A190" s="195">
        <v>3235</v>
      </c>
      <c r="B190" s="221" t="s">
        <v>34</v>
      </c>
      <c r="C190" s="58">
        <f t="shared" si="53"/>
        <v>0</v>
      </c>
      <c r="D190" s="58">
        <v>0</v>
      </c>
      <c r="E190" s="58"/>
      <c r="F190" s="58">
        <v>0</v>
      </c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24"/>
    </row>
    <row r="191" spans="1:17" hidden="1" x14ac:dyDescent="0.2">
      <c r="A191" s="195">
        <v>3236</v>
      </c>
      <c r="B191" s="221" t="s">
        <v>105</v>
      </c>
      <c r="C191" s="58">
        <f t="shared" si="53"/>
        <v>0</v>
      </c>
      <c r="D191" s="58"/>
      <c r="E191" s="58"/>
      <c r="F191" s="58">
        <v>0</v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24"/>
    </row>
    <row r="192" spans="1:17" hidden="1" x14ac:dyDescent="0.2">
      <c r="A192" s="195">
        <v>3237</v>
      </c>
      <c r="B192" s="221" t="s">
        <v>106</v>
      </c>
      <c r="C192" s="58">
        <f t="shared" si="53"/>
        <v>0</v>
      </c>
      <c r="D192" s="58"/>
      <c r="E192" s="58"/>
      <c r="F192" s="58">
        <v>0</v>
      </c>
      <c r="G192" s="58"/>
      <c r="H192" s="58"/>
      <c r="I192" s="58">
        <v>0</v>
      </c>
      <c r="J192" s="58"/>
      <c r="K192" s="58"/>
      <c r="L192" s="58"/>
      <c r="M192" s="58"/>
      <c r="N192" s="58"/>
      <c r="O192" s="58"/>
      <c r="P192" s="58"/>
      <c r="Q192" s="24"/>
    </row>
    <row r="193" spans="1:17" hidden="1" x14ac:dyDescent="0.2">
      <c r="A193" s="195">
        <v>3238</v>
      </c>
      <c r="B193" s="221" t="s">
        <v>37</v>
      </c>
      <c r="C193" s="58">
        <f t="shared" si="53"/>
        <v>0</v>
      </c>
      <c r="D193" s="58"/>
      <c r="E193" s="58"/>
      <c r="F193" s="58">
        <v>0</v>
      </c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24"/>
    </row>
    <row r="194" spans="1:17" hidden="1" x14ac:dyDescent="0.2">
      <c r="A194" s="195">
        <v>3239</v>
      </c>
      <c r="B194" s="221" t="s">
        <v>107</v>
      </c>
      <c r="C194" s="58">
        <f t="shared" si="53"/>
        <v>97</v>
      </c>
      <c r="D194" s="58"/>
      <c r="E194" s="58"/>
      <c r="F194" s="58">
        <v>0</v>
      </c>
      <c r="G194" s="58"/>
      <c r="H194" s="58"/>
      <c r="I194" s="58">
        <v>97</v>
      </c>
      <c r="J194" s="58"/>
      <c r="K194" s="58"/>
      <c r="L194" s="58"/>
      <c r="M194" s="58"/>
      <c r="N194" s="58"/>
      <c r="O194" s="58"/>
      <c r="P194" s="58"/>
      <c r="Q194" s="24"/>
    </row>
    <row r="195" spans="1:17" s="37" customFormat="1" hidden="1" x14ac:dyDescent="0.2">
      <c r="A195" s="193">
        <v>324</v>
      </c>
      <c r="B195" s="222"/>
      <c r="C195" s="59">
        <f>C196</f>
        <v>0</v>
      </c>
      <c r="D195" s="59">
        <f t="shared" ref="D195:O195" si="54">D196</f>
        <v>0</v>
      </c>
      <c r="E195" s="59">
        <f t="shared" si="54"/>
        <v>0</v>
      </c>
      <c r="F195" s="59">
        <f t="shared" si="54"/>
        <v>0</v>
      </c>
      <c r="G195" s="59">
        <f t="shared" si="54"/>
        <v>0</v>
      </c>
      <c r="H195" s="59">
        <f t="shared" si="54"/>
        <v>0</v>
      </c>
      <c r="I195" s="59">
        <f t="shared" si="54"/>
        <v>0</v>
      </c>
      <c r="J195" s="59">
        <f t="shared" si="54"/>
        <v>0</v>
      </c>
      <c r="K195" s="59">
        <f t="shared" si="54"/>
        <v>0</v>
      </c>
      <c r="L195" s="59">
        <f t="shared" si="54"/>
        <v>0</v>
      </c>
      <c r="M195" s="59">
        <f t="shared" si="54"/>
        <v>0</v>
      </c>
      <c r="N195" s="59">
        <f t="shared" si="54"/>
        <v>0</v>
      </c>
      <c r="O195" s="59">
        <f t="shared" si="54"/>
        <v>0</v>
      </c>
      <c r="P195" s="58"/>
      <c r="Q195" s="24"/>
    </row>
    <row r="196" spans="1:17" hidden="1" x14ac:dyDescent="0.2">
      <c r="A196" s="195">
        <v>3241</v>
      </c>
      <c r="B196" s="221" t="s">
        <v>108</v>
      </c>
      <c r="C196" s="58">
        <f>SUM(D196:O196)</f>
        <v>0</v>
      </c>
      <c r="D196" s="58"/>
      <c r="E196" s="58"/>
      <c r="F196" s="58">
        <v>0</v>
      </c>
      <c r="G196" s="58">
        <v>0</v>
      </c>
      <c r="H196" s="58"/>
      <c r="I196" s="58">
        <v>0</v>
      </c>
      <c r="J196" s="58"/>
      <c r="K196" s="58"/>
      <c r="L196" s="58"/>
      <c r="M196" s="58"/>
      <c r="N196" s="58"/>
      <c r="O196" s="58">
        <v>0</v>
      </c>
      <c r="P196" s="58"/>
      <c r="Q196" s="24"/>
    </row>
    <row r="197" spans="1:17" s="37" customFormat="1" hidden="1" x14ac:dyDescent="0.2">
      <c r="A197" s="193">
        <v>329</v>
      </c>
      <c r="B197" s="222"/>
      <c r="C197" s="59">
        <f>SUM(C198:C204)</f>
        <v>700</v>
      </c>
      <c r="D197" s="59">
        <f t="shared" ref="D197:O197" si="55">SUM(D198:D204)</f>
        <v>0</v>
      </c>
      <c r="E197" s="59">
        <f t="shared" si="55"/>
        <v>400</v>
      </c>
      <c r="F197" s="59">
        <f>SUM(F198:F204)</f>
        <v>0</v>
      </c>
      <c r="G197" s="59">
        <f t="shared" si="55"/>
        <v>0</v>
      </c>
      <c r="H197" s="59">
        <f t="shared" si="55"/>
        <v>0</v>
      </c>
      <c r="I197" s="59">
        <f t="shared" si="55"/>
        <v>300</v>
      </c>
      <c r="J197" s="59">
        <f t="shared" si="55"/>
        <v>0</v>
      </c>
      <c r="K197" s="59">
        <f t="shared" si="55"/>
        <v>0</v>
      </c>
      <c r="L197" s="59">
        <f t="shared" si="55"/>
        <v>0</v>
      </c>
      <c r="M197" s="59">
        <f t="shared" si="55"/>
        <v>0</v>
      </c>
      <c r="N197" s="59">
        <f t="shared" si="55"/>
        <v>0</v>
      </c>
      <c r="O197" s="59">
        <f t="shared" si="55"/>
        <v>0</v>
      </c>
      <c r="P197" s="58"/>
      <c r="Q197" s="24"/>
    </row>
    <row r="198" spans="1:17" hidden="1" x14ac:dyDescent="0.2">
      <c r="A198" s="195">
        <v>3291</v>
      </c>
      <c r="B198" s="221" t="s">
        <v>109</v>
      </c>
      <c r="C198" s="58">
        <f>SUM(D198:O198)</f>
        <v>0</v>
      </c>
      <c r="D198" s="58"/>
      <c r="E198" s="58"/>
      <c r="F198" s="58">
        <v>0</v>
      </c>
      <c r="G198" s="58"/>
      <c r="H198" s="58"/>
      <c r="I198" s="58">
        <v>0</v>
      </c>
      <c r="J198" s="58"/>
      <c r="K198" s="58"/>
      <c r="L198" s="58"/>
      <c r="M198" s="58"/>
      <c r="N198" s="58"/>
      <c r="O198" s="58"/>
      <c r="P198" s="58"/>
      <c r="Q198" s="24"/>
    </row>
    <row r="199" spans="1:17" hidden="1" x14ac:dyDescent="0.2">
      <c r="A199" s="195">
        <v>3292</v>
      </c>
      <c r="B199" s="221" t="s">
        <v>110</v>
      </c>
      <c r="C199" s="58">
        <f t="shared" ref="C199:C204" si="56">SUM(D199:O199)</f>
        <v>0</v>
      </c>
      <c r="D199" s="58"/>
      <c r="E199" s="58"/>
      <c r="F199" s="58">
        <v>0</v>
      </c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24"/>
    </row>
    <row r="200" spans="1:17" hidden="1" x14ac:dyDescent="0.2">
      <c r="A200" s="195">
        <v>3293</v>
      </c>
      <c r="B200" s="221" t="s">
        <v>40</v>
      </c>
      <c r="C200" s="58">
        <f t="shared" si="56"/>
        <v>0</v>
      </c>
      <c r="D200" s="58">
        <v>0</v>
      </c>
      <c r="E200" s="58"/>
      <c r="F200" s="58">
        <v>0</v>
      </c>
      <c r="G200" s="58"/>
      <c r="H200" s="58">
        <v>0</v>
      </c>
      <c r="I200" s="58">
        <v>0</v>
      </c>
      <c r="J200" s="58"/>
      <c r="K200" s="58"/>
      <c r="L200" s="58"/>
      <c r="M200" s="58"/>
      <c r="N200" s="58"/>
      <c r="O200" s="58"/>
      <c r="P200" s="58"/>
      <c r="Q200" s="24"/>
    </row>
    <row r="201" spans="1:17" hidden="1" x14ac:dyDescent="0.2">
      <c r="A201" s="195">
        <v>3294</v>
      </c>
      <c r="B201" s="221" t="s">
        <v>41</v>
      </c>
      <c r="C201" s="58">
        <f t="shared" si="56"/>
        <v>0</v>
      </c>
      <c r="D201" s="58"/>
      <c r="E201" s="58"/>
      <c r="F201" s="58">
        <v>0</v>
      </c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24"/>
    </row>
    <row r="202" spans="1:17" hidden="1" x14ac:dyDescent="0.2">
      <c r="A202" s="195">
        <v>3295</v>
      </c>
      <c r="B202" s="221" t="s">
        <v>71</v>
      </c>
      <c r="C202" s="58">
        <f t="shared" si="56"/>
        <v>0</v>
      </c>
      <c r="D202" s="58"/>
      <c r="E202" s="58"/>
      <c r="F202" s="58">
        <v>0</v>
      </c>
      <c r="G202" s="58"/>
      <c r="H202" s="58">
        <v>0</v>
      </c>
      <c r="I202" s="58"/>
      <c r="J202" s="58"/>
      <c r="K202" s="58"/>
      <c r="L202" s="58"/>
      <c r="M202" s="58"/>
      <c r="N202" s="58"/>
      <c r="O202" s="58"/>
      <c r="P202" s="58"/>
      <c r="Q202" s="24"/>
    </row>
    <row r="203" spans="1:17" hidden="1" x14ac:dyDescent="0.2">
      <c r="A203" s="195">
        <v>3296</v>
      </c>
      <c r="B203" s="221" t="s">
        <v>111</v>
      </c>
      <c r="C203" s="58">
        <f t="shared" si="56"/>
        <v>0</v>
      </c>
      <c r="D203" s="58"/>
      <c r="E203" s="58"/>
      <c r="F203" s="58">
        <v>0</v>
      </c>
      <c r="G203" s="58"/>
      <c r="H203" s="58">
        <v>0</v>
      </c>
      <c r="I203" s="58"/>
      <c r="J203" s="58"/>
      <c r="K203" s="58"/>
      <c r="L203" s="58"/>
      <c r="M203" s="58"/>
      <c r="N203" s="58"/>
      <c r="O203" s="58"/>
      <c r="P203" s="58"/>
      <c r="Q203" s="24"/>
    </row>
    <row r="204" spans="1:17" hidden="1" x14ac:dyDescent="0.2">
      <c r="A204" s="195">
        <v>3299</v>
      </c>
      <c r="B204" s="221" t="s">
        <v>112</v>
      </c>
      <c r="C204" s="58">
        <f t="shared" si="56"/>
        <v>700</v>
      </c>
      <c r="D204" s="58">
        <v>0</v>
      </c>
      <c r="E204" s="58">
        <v>400</v>
      </c>
      <c r="F204" s="58">
        <v>0</v>
      </c>
      <c r="G204" s="58"/>
      <c r="H204" s="58"/>
      <c r="I204" s="58">
        <v>300</v>
      </c>
      <c r="J204" s="58"/>
      <c r="K204" s="58"/>
      <c r="L204" s="58"/>
      <c r="M204" s="58"/>
      <c r="N204" s="58"/>
      <c r="O204" s="58">
        <v>0</v>
      </c>
      <c r="P204" s="58"/>
      <c r="Q204" s="24"/>
    </row>
    <row r="205" spans="1:17" x14ac:dyDescent="0.2">
      <c r="A205" s="193">
        <v>34</v>
      </c>
      <c r="B205" s="222" t="s">
        <v>168</v>
      </c>
      <c r="C205" s="59">
        <f>C206</f>
        <v>0</v>
      </c>
      <c r="D205" s="59">
        <f t="shared" ref="D205:O205" si="57">D206</f>
        <v>0</v>
      </c>
      <c r="E205" s="59">
        <f t="shared" si="57"/>
        <v>0</v>
      </c>
      <c r="F205" s="59">
        <f t="shared" si="57"/>
        <v>0</v>
      </c>
      <c r="G205" s="59">
        <f t="shared" si="57"/>
        <v>0</v>
      </c>
      <c r="H205" s="59">
        <f t="shared" si="57"/>
        <v>0</v>
      </c>
      <c r="I205" s="59">
        <f t="shared" si="57"/>
        <v>0</v>
      </c>
      <c r="J205" s="59">
        <f t="shared" si="57"/>
        <v>0</v>
      </c>
      <c r="K205" s="59">
        <f t="shared" si="57"/>
        <v>0</v>
      </c>
      <c r="L205" s="59">
        <f t="shared" si="57"/>
        <v>0</v>
      </c>
      <c r="M205" s="59">
        <f t="shared" si="57"/>
        <v>0</v>
      </c>
      <c r="N205" s="59">
        <f t="shared" si="57"/>
        <v>0</v>
      </c>
      <c r="O205" s="59">
        <f t="shared" si="57"/>
        <v>0</v>
      </c>
      <c r="P205" s="58"/>
      <c r="Q205" s="24"/>
    </row>
    <row r="206" spans="1:17" hidden="1" x14ac:dyDescent="0.2">
      <c r="A206" s="193">
        <v>343</v>
      </c>
      <c r="B206" s="221"/>
      <c r="C206" s="59">
        <f>SUM(C207+C208)</f>
        <v>0</v>
      </c>
      <c r="D206" s="59">
        <f t="shared" ref="D206:O206" si="58">SUM(D207+D208)</f>
        <v>0</v>
      </c>
      <c r="E206" s="59">
        <f t="shared" si="58"/>
        <v>0</v>
      </c>
      <c r="F206" s="59">
        <f t="shared" si="58"/>
        <v>0</v>
      </c>
      <c r="G206" s="59">
        <f t="shared" si="58"/>
        <v>0</v>
      </c>
      <c r="H206" s="59">
        <f t="shared" si="58"/>
        <v>0</v>
      </c>
      <c r="I206" s="59">
        <f t="shared" si="58"/>
        <v>0</v>
      </c>
      <c r="J206" s="59">
        <f t="shared" si="58"/>
        <v>0</v>
      </c>
      <c r="K206" s="59">
        <f t="shared" si="58"/>
        <v>0</v>
      </c>
      <c r="L206" s="59">
        <f t="shared" si="58"/>
        <v>0</v>
      </c>
      <c r="M206" s="59">
        <f t="shared" si="58"/>
        <v>0</v>
      </c>
      <c r="N206" s="59">
        <f t="shared" si="58"/>
        <v>0</v>
      </c>
      <c r="O206" s="59">
        <f t="shared" si="58"/>
        <v>0</v>
      </c>
      <c r="P206" s="58"/>
      <c r="Q206" s="24"/>
    </row>
    <row r="207" spans="1:17" hidden="1" x14ac:dyDescent="0.2">
      <c r="A207" s="195">
        <v>3431</v>
      </c>
      <c r="B207" s="221" t="s">
        <v>44</v>
      </c>
      <c r="C207" s="58">
        <f>SUM(D207:O207)</f>
        <v>0</v>
      </c>
      <c r="D207" s="58">
        <v>0</v>
      </c>
      <c r="E207" s="58"/>
      <c r="F207" s="58">
        <v>0</v>
      </c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24"/>
    </row>
    <row r="208" spans="1:17" hidden="1" x14ac:dyDescent="0.2">
      <c r="A208" s="195">
        <v>3433</v>
      </c>
      <c r="B208" s="221" t="s">
        <v>73</v>
      </c>
      <c r="C208" s="58">
        <f>SUM(D208:O208)</f>
        <v>0</v>
      </c>
      <c r="D208" s="58"/>
      <c r="E208" s="58"/>
      <c r="F208" s="58">
        <v>0</v>
      </c>
      <c r="G208" s="58"/>
      <c r="H208" s="58">
        <v>0</v>
      </c>
      <c r="I208" s="58"/>
      <c r="J208" s="58"/>
      <c r="K208" s="58"/>
      <c r="L208" s="58"/>
      <c r="M208" s="58"/>
      <c r="N208" s="58"/>
      <c r="O208" s="58"/>
      <c r="P208" s="58"/>
      <c r="Q208" s="24"/>
    </row>
    <row r="209" spans="1:17" x14ac:dyDescent="0.2">
      <c r="A209" s="193">
        <v>37</v>
      </c>
      <c r="B209" s="222" t="s">
        <v>197</v>
      </c>
      <c r="C209" s="59">
        <f>C210</f>
        <v>1517</v>
      </c>
      <c r="D209" s="59">
        <f t="shared" ref="D209:O209" si="59">D210</f>
        <v>0</v>
      </c>
      <c r="E209" s="59">
        <f t="shared" si="59"/>
        <v>0</v>
      </c>
      <c r="F209" s="59">
        <f t="shared" si="59"/>
        <v>0</v>
      </c>
      <c r="G209" s="59">
        <f t="shared" si="59"/>
        <v>0</v>
      </c>
      <c r="H209" s="59">
        <f t="shared" si="59"/>
        <v>401</v>
      </c>
      <c r="I209" s="59">
        <f t="shared" si="59"/>
        <v>0</v>
      </c>
      <c r="J209" s="59">
        <f t="shared" si="59"/>
        <v>0</v>
      </c>
      <c r="K209" s="59">
        <f t="shared" si="59"/>
        <v>0</v>
      </c>
      <c r="L209" s="59">
        <f t="shared" si="59"/>
        <v>0</v>
      </c>
      <c r="M209" s="59">
        <f t="shared" si="59"/>
        <v>0</v>
      </c>
      <c r="N209" s="59">
        <f t="shared" si="59"/>
        <v>0</v>
      </c>
      <c r="O209" s="59">
        <f t="shared" si="59"/>
        <v>0</v>
      </c>
      <c r="P209" s="58"/>
      <c r="Q209" s="24"/>
    </row>
    <row r="210" spans="1:17" hidden="1" x14ac:dyDescent="0.2">
      <c r="A210" s="193">
        <v>372</v>
      </c>
      <c r="B210" s="222" t="s">
        <v>113</v>
      </c>
      <c r="C210" s="59">
        <f>C214+C211</f>
        <v>1517</v>
      </c>
      <c r="D210" s="59">
        <f t="shared" ref="D210:O210" si="60">D214</f>
        <v>0</v>
      </c>
      <c r="E210" s="59">
        <f t="shared" si="60"/>
        <v>0</v>
      </c>
      <c r="F210" s="59">
        <f t="shared" si="60"/>
        <v>0</v>
      </c>
      <c r="G210" s="59">
        <f t="shared" si="60"/>
        <v>0</v>
      </c>
      <c r="H210" s="59">
        <f>H211+H212</f>
        <v>401</v>
      </c>
      <c r="I210" s="59">
        <f t="shared" si="60"/>
        <v>0</v>
      </c>
      <c r="J210" s="59">
        <f t="shared" si="60"/>
        <v>0</v>
      </c>
      <c r="K210" s="59">
        <f t="shared" si="60"/>
        <v>0</v>
      </c>
      <c r="L210" s="59">
        <f t="shared" si="60"/>
        <v>0</v>
      </c>
      <c r="M210" s="59">
        <f t="shared" si="60"/>
        <v>0</v>
      </c>
      <c r="N210" s="59">
        <f t="shared" si="60"/>
        <v>0</v>
      </c>
      <c r="O210" s="59">
        <f t="shared" si="60"/>
        <v>0</v>
      </c>
      <c r="P210" s="58"/>
      <c r="Q210" s="24"/>
    </row>
    <row r="211" spans="1:17" hidden="1" x14ac:dyDescent="0.2">
      <c r="A211" s="195">
        <v>3721</v>
      </c>
      <c r="B211" s="221" t="s">
        <v>143</v>
      </c>
      <c r="C211" s="58">
        <f>SUM(D211:O211)</f>
        <v>401</v>
      </c>
      <c r="D211" s="58"/>
      <c r="E211" s="58"/>
      <c r="F211" s="58"/>
      <c r="G211" s="58"/>
      <c r="H211" s="58">
        <v>401</v>
      </c>
      <c r="I211" s="58"/>
      <c r="J211" s="58"/>
      <c r="K211" s="58"/>
      <c r="L211" s="58"/>
      <c r="M211" s="58"/>
      <c r="N211" s="58"/>
      <c r="O211" s="58"/>
      <c r="P211" s="58"/>
      <c r="Q211" s="24"/>
    </row>
    <row r="212" spans="1:17" hidden="1" x14ac:dyDescent="0.2">
      <c r="A212" s="195">
        <v>3722</v>
      </c>
      <c r="B212" s="221" t="s">
        <v>144</v>
      </c>
      <c r="C212" s="58">
        <f>SUM(D212:O212)</f>
        <v>0</v>
      </c>
      <c r="D212" s="58"/>
      <c r="E212" s="58"/>
      <c r="F212" s="58"/>
      <c r="G212" s="58"/>
      <c r="H212" s="58">
        <v>0</v>
      </c>
      <c r="I212" s="58"/>
      <c r="J212" s="58"/>
      <c r="K212" s="58"/>
      <c r="L212" s="58"/>
      <c r="M212" s="58"/>
      <c r="N212" s="58"/>
      <c r="O212" s="58"/>
      <c r="P212" s="58"/>
      <c r="Q212" s="24"/>
    </row>
    <row r="213" spans="1:17" x14ac:dyDescent="0.2">
      <c r="A213" s="193">
        <v>38</v>
      </c>
      <c r="B213" s="222" t="s">
        <v>212</v>
      </c>
      <c r="C213" s="59"/>
      <c r="D213" s="59"/>
      <c r="E213" s="59"/>
      <c r="F213" s="59"/>
      <c r="G213" s="59"/>
      <c r="H213" s="59">
        <f>H214</f>
        <v>1116</v>
      </c>
      <c r="I213" s="59"/>
      <c r="J213" s="59"/>
      <c r="K213" s="59"/>
      <c r="L213" s="59"/>
      <c r="M213" s="59"/>
      <c r="N213" s="59"/>
      <c r="O213" s="59"/>
      <c r="P213" s="59"/>
      <c r="Q213" s="22"/>
    </row>
    <row r="214" spans="1:17" hidden="1" x14ac:dyDescent="0.2">
      <c r="A214" s="195">
        <v>3812</v>
      </c>
      <c r="B214" s="221" t="s">
        <v>213</v>
      </c>
      <c r="C214" s="58">
        <f>SUM(D214:O214)</f>
        <v>1116</v>
      </c>
      <c r="D214" s="58"/>
      <c r="E214" s="58"/>
      <c r="F214" s="58"/>
      <c r="G214" s="58"/>
      <c r="H214" s="58">
        <v>1116</v>
      </c>
      <c r="I214" s="58"/>
      <c r="J214" s="58"/>
      <c r="K214" s="58"/>
      <c r="L214" s="58"/>
      <c r="M214" s="58"/>
      <c r="N214" s="58"/>
      <c r="O214" s="58"/>
      <c r="P214" s="58"/>
      <c r="Q214" s="24"/>
    </row>
    <row r="215" spans="1:17" x14ac:dyDescent="0.2">
      <c r="A215" s="193">
        <v>41</v>
      </c>
      <c r="B215" s="222" t="s">
        <v>170</v>
      </c>
      <c r="C215" s="59">
        <f>C216</f>
        <v>0</v>
      </c>
      <c r="D215" s="59">
        <f t="shared" ref="D215:O215" si="61">D216</f>
        <v>0</v>
      </c>
      <c r="E215" s="59">
        <f t="shared" si="61"/>
        <v>0</v>
      </c>
      <c r="F215" s="59">
        <f t="shared" si="61"/>
        <v>0</v>
      </c>
      <c r="G215" s="59">
        <f t="shared" si="61"/>
        <v>0</v>
      </c>
      <c r="H215" s="59">
        <f t="shared" si="61"/>
        <v>0</v>
      </c>
      <c r="I215" s="59">
        <f t="shared" si="61"/>
        <v>0</v>
      </c>
      <c r="J215" s="59">
        <f t="shared" si="61"/>
        <v>0</v>
      </c>
      <c r="K215" s="59">
        <f t="shared" si="61"/>
        <v>0</v>
      </c>
      <c r="L215" s="59">
        <f t="shared" si="61"/>
        <v>0</v>
      </c>
      <c r="M215" s="59">
        <f t="shared" si="61"/>
        <v>0</v>
      </c>
      <c r="N215" s="59">
        <f t="shared" si="61"/>
        <v>0</v>
      </c>
      <c r="O215" s="59">
        <f t="shared" si="61"/>
        <v>0</v>
      </c>
      <c r="P215" s="58"/>
      <c r="Q215" s="24"/>
    </row>
    <row r="216" spans="1:17" hidden="1" x14ac:dyDescent="0.2">
      <c r="A216" s="193">
        <v>412</v>
      </c>
      <c r="B216" s="222"/>
      <c r="C216" s="59">
        <f>SUM(C217)</f>
        <v>0</v>
      </c>
      <c r="D216" s="59">
        <f t="shared" ref="D216:O216" si="62">SUM(D217)</f>
        <v>0</v>
      </c>
      <c r="E216" s="59">
        <f t="shared" si="62"/>
        <v>0</v>
      </c>
      <c r="F216" s="59">
        <f t="shared" si="62"/>
        <v>0</v>
      </c>
      <c r="G216" s="59">
        <f t="shared" si="62"/>
        <v>0</v>
      </c>
      <c r="H216" s="59">
        <f t="shared" si="62"/>
        <v>0</v>
      </c>
      <c r="I216" s="59">
        <f t="shared" si="62"/>
        <v>0</v>
      </c>
      <c r="J216" s="59">
        <f t="shared" si="62"/>
        <v>0</v>
      </c>
      <c r="K216" s="59">
        <f t="shared" si="62"/>
        <v>0</v>
      </c>
      <c r="L216" s="59">
        <f t="shared" si="62"/>
        <v>0</v>
      </c>
      <c r="M216" s="59">
        <f t="shared" si="62"/>
        <v>0</v>
      </c>
      <c r="N216" s="59">
        <f t="shared" si="62"/>
        <v>0</v>
      </c>
      <c r="O216" s="59">
        <f t="shared" si="62"/>
        <v>0</v>
      </c>
      <c r="P216" s="58"/>
      <c r="Q216" s="24"/>
    </row>
    <row r="217" spans="1:17" hidden="1" x14ac:dyDescent="0.2">
      <c r="A217" s="195">
        <v>4123</v>
      </c>
      <c r="B217" s="221" t="s">
        <v>114</v>
      </c>
      <c r="C217" s="58">
        <f>SUM(D217:O217)</f>
        <v>0</v>
      </c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24"/>
    </row>
    <row r="218" spans="1:17" x14ac:dyDescent="0.2">
      <c r="A218" s="193">
        <v>42</v>
      </c>
      <c r="B218" s="222" t="s">
        <v>169</v>
      </c>
      <c r="C218" s="59">
        <f>C219+C226</f>
        <v>2838</v>
      </c>
      <c r="D218" s="59">
        <f t="shared" ref="D218:O218" si="63">D219+D226</f>
        <v>0</v>
      </c>
      <c r="E218" s="59">
        <f t="shared" si="63"/>
        <v>638</v>
      </c>
      <c r="F218" s="59">
        <f t="shared" si="63"/>
        <v>2200</v>
      </c>
      <c r="G218" s="59">
        <f t="shared" si="63"/>
        <v>0</v>
      </c>
      <c r="H218" s="59">
        <f t="shared" si="63"/>
        <v>0</v>
      </c>
      <c r="I218" s="59">
        <f t="shared" si="63"/>
        <v>0</v>
      </c>
      <c r="J218" s="59">
        <f t="shared" si="63"/>
        <v>0</v>
      </c>
      <c r="K218" s="59">
        <f t="shared" si="63"/>
        <v>0</v>
      </c>
      <c r="L218" s="59">
        <f t="shared" si="63"/>
        <v>0</v>
      </c>
      <c r="M218" s="59">
        <f t="shared" si="63"/>
        <v>0</v>
      </c>
      <c r="N218" s="59">
        <f t="shared" si="63"/>
        <v>0</v>
      </c>
      <c r="O218" s="59">
        <f t="shared" si="63"/>
        <v>0</v>
      </c>
      <c r="P218" s="58"/>
      <c r="Q218" s="24"/>
    </row>
    <row r="219" spans="1:17" hidden="1" x14ac:dyDescent="0.2">
      <c r="A219" s="193">
        <v>422</v>
      </c>
      <c r="B219" s="222"/>
      <c r="C219" s="59">
        <f>SUM(C220:C225)</f>
        <v>2838</v>
      </c>
      <c r="D219" s="59">
        <f t="shared" ref="D219:O219" si="64">SUM(D220:D225)</f>
        <v>0</v>
      </c>
      <c r="E219" s="59">
        <f t="shared" si="64"/>
        <v>638</v>
      </c>
      <c r="F219" s="59">
        <f>SUM(F220:F225)</f>
        <v>2200</v>
      </c>
      <c r="G219" s="59">
        <f t="shared" si="64"/>
        <v>0</v>
      </c>
      <c r="H219" s="59">
        <f t="shared" si="64"/>
        <v>0</v>
      </c>
      <c r="I219" s="59">
        <f t="shared" si="64"/>
        <v>0</v>
      </c>
      <c r="J219" s="59">
        <f t="shared" si="64"/>
        <v>0</v>
      </c>
      <c r="K219" s="59">
        <f t="shared" si="64"/>
        <v>0</v>
      </c>
      <c r="L219" s="59">
        <f t="shared" si="64"/>
        <v>0</v>
      </c>
      <c r="M219" s="59">
        <f t="shared" si="64"/>
        <v>0</v>
      </c>
      <c r="N219" s="59">
        <f t="shared" si="64"/>
        <v>0</v>
      </c>
      <c r="O219" s="59">
        <f t="shared" si="64"/>
        <v>0</v>
      </c>
      <c r="P219" s="58"/>
      <c r="Q219" s="24"/>
    </row>
    <row r="220" spans="1:17" hidden="1" x14ac:dyDescent="0.2">
      <c r="A220" s="195">
        <v>4221</v>
      </c>
      <c r="B220" s="196" t="s">
        <v>45</v>
      </c>
      <c r="C220" s="58">
        <f>SUM(D220:O220)</f>
        <v>738</v>
      </c>
      <c r="D220" s="58"/>
      <c r="E220" s="58">
        <v>638</v>
      </c>
      <c r="F220" s="58">
        <v>100</v>
      </c>
      <c r="G220" s="59"/>
      <c r="H220" s="59"/>
      <c r="I220" s="59"/>
      <c r="J220" s="58"/>
      <c r="K220" s="58"/>
      <c r="L220" s="58"/>
      <c r="M220" s="59"/>
      <c r="N220" s="58"/>
      <c r="O220" s="59"/>
      <c r="P220" s="58"/>
      <c r="Q220" s="24"/>
    </row>
    <row r="221" spans="1:17" hidden="1" x14ac:dyDescent="0.2">
      <c r="A221" s="195">
        <v>4222</v>
      </c>
      <c r="B221" s="196" t="s">
        <v>115</v>
      </c>
      <c r="C221" s="58">
        <f t="shared" ref="C221:C225" si="65">SUM(D221:O221)</f>
        <v>0</v>
      </c>
      <c r="D221" s="59"/>
      <c r="E221" s="58"/>
      <c r="F221" s="58">
        <v>0</v>
      </c>
      <c r="G221" s="59"/>
      <c r="H221" s="59"/>
      <c r="I221" s="59"/>
      <c r="J221" s="58"/>
      <c r="K221" s="58"/>
      <c r="L221" s="58"/>
      <c r="M221" s="59"/>
      <c r="N221" s="59"/>
      <c r="O221" s="59"/>
      <c r="P221" s="58"/>
      <c r="Q221" s="24"/>
    </row>
    <row r="222" spans="1:17" hidden="1" x14ac:dyDescent="0.2">
      <c r="A222" s="195">
        <v>4223</v>
      </c>
      <c r="B222" s="196" t="s">
        <v>116</v>
      </c>
      <c r="C222" s="58">
        <f t="shared" si="65"/>
        <v>0</v>
      </c>
      <c r="D222" s="59"/>
      <c r="E222" s="58"/>
      <c r="F222" s="58">
        <v>0</v>
      </c>
      <c r="G222" s="59"/>
      <c r="H222" s="59"/>
      <c r="I222" s="59"/>
      <c r="J222" s="58"/>
      <c r="K222" s="58"/>
      <c r="L222" s="58"/>
      <c r="M222" s="59"/>
      <c r="N222" s="59"/>
      <c r="O222" s="59"/>
      <c r="P222" s="58"/>
      <c r="Q222" s="24"/>
    </row>
    <row r="223" spans="1:17" hidden="1" x14ac:dyDescent="0.2">
      <c r="A223" s="195">
        <v>4225</v>
      </c>
      <c r="B223" s="196" t="s">
        <v>117</v>
      </c>
      <c r="C223" s="58">
        <f t="shared" si="65"/>
        <v>0</v>
      </c>
      <c r="D223" s="59"/>
      <c r="E223" s="58"/>
      <c r="F223" s="58">
        <v>0</v>
      </c>
      <c r="G223" s="59"/>
      <c r="H223" s="59"/>
      <c r="I223" s="59"/>
      <c r="J223" s="58"/>
      <c r="K223" s="58"/>
      <c r="L223" s="58"/>
      <c r="M223" s="59"/>
      <c r="N223" s="59"/>
      <c r="O223" s="59"/>
      <c r="P223" s="58"/>
      <c r="Q223" s="24"/>
    </row>
    <row r="224" spans="1:17" hidden="1" x14ac:dyDescent="0.2">
      <c r="A224" s="195">
        <v>4226</v>
      </c>
      <c r="B224" s="196" t="s">
        <v>46</v>
      </c>
      <c r="C224" s="58">
        <f t="shared" si="65"/>
        <v>2100</v>
      </c>
      <c r="D224" s="59"/>
      <c r="E224" s="58"/>
      <c r="F224" s="58">
        <v>2100</v>
      </c>
      <c r="G224" s="59"/>
      <c r="H224" s="59"/>
      <c r="I224" s="59"/>
      <c r="J224" s="58"/>
      <c r="K224" s="58"/>
      <c r="L224" s="58"/>
      <c r="M224" s="59"/>
      <c r="N224" s="59"/>
      <c r="O224" s="59"/>
      <c r="P224" s="58"/>
      <c r="Q224" s="24"/>
    </row>
    <row r="225" spans="1:20" hidden="1" x14ac:dyDescent="0.2">
      <c r="A225" s="195">
        <v>4227</v>
      </c>
      <c r="B225" s="196" t="s">
        <v>118</v>
      </c>
      <c r="C225" s="58">
        <f t="shared" si="65"/>
        <v>0</v>
      </c>
      <c r="D225" s="59"/>
      <c r="E225" s="58"/>
      <c r="F225" s="58">
        <v>0</v>
      </c>
      <c r="G225" s="59"/>
      <c r="H225" s="59"/>
      <c r="I225" s="59"/>
      <c r="J225" s="58"/>
      <c r="K225" s="58"/>
      <c r="L225" s="58"/>
      <c r="M225" s="59"/>
      <c r="N225" s="59"/>
      <c r="O225" s="59"/>
      <c r="P225" s="58"/>
      <c r="Q225" s="24"/>
    </row>
    <row r="226" spans="1:20" s="37" customFormat="1" hidden="1" x14ac:dyDescent="0.2">
      <c r="A226" s="193">
        <v>424</v>
      </c>
      <c r="B226" s="194"/>
      <c r="C226" s="59">
        <f>C227</f>
        <v>0</v>
      </c>
      <c r="D226" s="59">
        <f t="shared" ref="D226:O226" si="66">D227</f>
        <v>0</v>
      </c>
      <c r="E226" s="59">
        <f t="shared" si="66"/>
        <v>0</v>
      </c>
      <c r="F226" s="59">
        <f t="shared" si="66"/>
        <v>0</v>
      </c>
      <c r="G226" s="59">
        <f t="shared" si="66"/>
        <v>0</v>
      </c>
      <c r="H226" s="59">
        <f t="shared" si="66"/>
        <v>0</v>
      </c>
      <c r="I226" s="59">
        <f t="shared" si="66"/>
        <v>0</v>
      </c>
      <c r="J226" s="59">
        <f t="shared" si="66"/>
        <v>0</v>
      </c>
      <c r="K226" s="59">
        <f t="shared" si="66"/>
        <v>0</v>
      </c>
      <c r="L226" s="59">
        <f t="shared" si="66"/>
        <v>0</v>
      </c>
      <c r="M226" s="59">
        <f t="shared" si="66"/>
        <v>0</v>
      </c>
      <c r="N226" s="59">
        <f t="shared" si="66"/>
        <v>0</v>
      </c>
      <c r="O226" s="59">
        <f t="shared" si="66"/>
        <v>0</v>
      </c>
      <c r="P226" s="58"/>
      <c r="Q226" s="24"/>
    </row>
    <row r="227" spans="1:20" hidden="1" x14ac:dyDescent="0.2">
      <c r="A227" s="195">
        <v>4241</v>
      </c>
      <c r="B227" s="196" t="s">
        <v>47</v>
      </c>
      <c r="C227" s="58">
        <f>SUM(D227:O227)</f>
        <v>0</v>
      </c>
      <c r="D227" s="59"/>
      <c r="E227" s="59"/>
      <c r="F227" s="58">
        <v>0</v>
      </c>
      <c r="G227" s="59"/>
      <c r="H227" s="58">
        <v>0</v>
      </c>
      <c r="I227" s="59"/>
      <c r="J227" s="58"/>
      <c r="K227" s="58"/>
      <c r="L227" s="58"/>
      <c r="M227" s="58"/>
      <c r="N227" s="58"/>
      <c r="O227" s="59"/>
      <c r="P227" s="59"/>
      <c r="Q227" s="22"/>
    </row>
    <row r="228" spans="1:20" x14ac:dyDescent="0.2">
      <c r="A228" s="193">
        <v>45</v>
      </c>
      <c r="B228" s="194" t="s">
        <v>171</v>
      </c>
      <c r="C228" s="59">
        <f>C229</f>
        <v>0</v>
      </c>
      <c r="D228" s="59">
        <f t="shared" ref="D228:O229" si="67">D229</f>
        <v>0</v>
      </c>
      <c r="E228" s="59">
        <f t="shared" si="67"/>
        <v>0</v>
      </c>
      <c r="F228" s="59">
        <f t="shared" si="67"/>
        <v>0</v>
      </c>
      <c r="G228" s="59">
        <f t="shared" si="67"/>
        <v>0</v>
      </c>
      <c r="H228" s="59">
        <f t="shared" si="67"/>
        <v>0</v>
      </c>
      <c r="I228" s="59">
        <f t="shared" si="67"/>
        <v>0</v>
      </c>
      <c r="J228" s="59">
        <f t="shared" si="67"/>
        <v>0</v>
      </c>
      <c r="K228" s="59">
        <f t="shared" si="67"/>
        <v>0</v>
      </c>
      <c r="L228" s="59">
        <f t="shared" si="67"/>
        <v>0</v>
      </c>
      <c r="M228" s="59">
        <f t="shared" si="67"/>
        <v>0</v>
      </c>
      <c r="N228" s="59">
        <f t="shared" si="67"/>
        <v>0</v>
      </c>
      <c r="O228" s="59">
        <f t="shared" si="67"/>
        <v>0</v>
      </c>
      <c r="P228" s="59"/>
      <c r="Q228" s="22"/>
    </row>
    <row r="229" spans="1:20" hidden="1" x14ac:dyDescent="0.2">
      <c r="A229" s="193">
        <v>451</v>
      </c>
      <c r="B229" s="194"/>
      <c r="C229" s="59">
        <f>C230</f>
        <v>0</v>
      </c>
      <c r="D229" s="59">
        <f t="shared" si="67"/>
        <v>0</v>
      </c>
      <c r="E229" s="59">
        <f t="shared" si="67"/>
        <v>0</v>
      </c>
      <c r="F229" s="59">
        <f t="shared" si="67"/>
        <v>0</v>
      </c>
      <c r="G229" s="59">
        <f t="shared" si="67"/>
        <v>0</v>
      </c>
      <c r="H229" s="59">
        <f t="shared" si="67"/>
        <v>0</v>
      </c>
      <c r="I229" s="59">
        <f t="shared" si="67"/>
        <v>0</v>
      </c>
      <c r="J229" s="59">
        <f t="shared" si="67"/>
        <v>0</v>
      </c>
      <c r="K229" s="59">
        <f t="shared" si="67"/>
        <v>0</v>
      </c>
      <c r="L229" s="59">
        <f t="shared" si="67"/>
        <v>0</v>
      </c>
      <c r="M229" s="59">
        <f t="shared" si="67"/>
        <v>0</v>
      </c>
      <c r="N229" s="59">
        <f t="shared" si="67"/>
        <v>0</v>
      </c>
      <c r="O229" s="59">
        <f t="shared" si="67"/>
        <v>0</v>
      </c>
      <c r="P229" s="58"/>
      <c r="Q229" s="24"/>
    </row>
    <row r="230" spans="1:20" hidden="1" x14ac:dyDescent="0.2">
      <c r="A230" s="195">
        <v>4511</v>
      </c>
      <c r="B230" s="196" t="s">
        <v>119</v>
      </c>
      <c r="C230" s="58">
        <f>SUM(D230:O230)</f>
        <v>0</v>
      </c>
      <c r="D230" s="59"/>
      <c r="E230" s="59"/>
      <c r="F230" s="58">
        <v>0</v>
      </c>
      <c r="G230" s="59"/>
      <c r="H230" s="58"/>
      <c r="I230" s="59"/>
      <c r="J230" s="58"/>
      <c r="K230" s="58"/>
      <c r="L230" s="58"/>
      <c r="M230" s="58"/>
      <c r="N230" s="58"/>
      <c r="O230" s="59"/>
      <c r="P230" s="59"/>
      <c r="Q230" s="22"/>
    </row>
    <row r="231" spans="1:20" x14ac:dyDescent="0.2">
      <c r="A231" s="197"/>
      <c r="B231" s="198" t="s">
        <v>48</v>
      </c>
      <c r="C231" s="199">
        <f>C164+C172+C205+C209+C215+C218+C228</f>
        <v>56677</v>
      </c>
      <c r="D231" s="199">
        <f t="shared" ref="D231:O231" si="68">D164+D172+D205+D209+D215+D218+D228</f>
        <v>0</v>
      </c>
      <c r="E231" s="199">
        <f t="shared" si="68"/>
        <v>1308</v>
      </c>
      <c r="F231" s="199">
        <f t="shared" si="68"/>
        <v>2407</v>
      </c>
      <c r="G231" s="199">
        <f t="shared" si="68"/>
        <v>0</v>
      </c>
      <c r="H231" s="199">
        <f>H164+H172+H205+H209+H213+H215+H218+H228</f>
        <v>51862</v>
      </c>
      <c r="I231" s="199">
        <f t="shared" si="68"/>
        <v>1100</v>
      </c>
      <c r="J231" s="199">
        <f t="shared" si="68"/>
        <v>0</v>
      </c>
      <c r="K231" s="199">
        <f t="shared" si="68"/>
        <v>0</v>
      </c>
      <c r="L231" s="199">
        <f t="shared" si="68"/>
        <v>0</v>
      </c>
      <c r="M231" s="199">
        <f t="shared" si="68"/>
        <v>0</v>
      </c>
      <c r="N231" s="199">
        <f t="shared" si="68"/>
        <v>0</v>
      </c>
      <c r="O231" s="199">
        <f t="shared" si="68"/>
        <v>0</v>
      </c>
      <c r="P231" s="199">
        <f>SUM(P164:P230)</f>
        <v>0</v>
      </c>
      <c r="Q231" s="29">
        <f>SUM(Q164:Q230)</f>
        <v>0</v>
      </c>
    </row>
    <row r="232" spans="1:20" x14ac:dyDescent="0.2">
      <c r="A232" s="247"/>
      <c r="B232" s="248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53"/>
    </row>
    <row r="233" spans="1:20" x14ac:dyDescent="0.2">
      <c r="A233" s="205" t="s">
        <v>155</v>
      </c>
      <c r="B233" s="250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33"/>
    </row>
    <row r="234" spans="1:20" x14ac:dyDescent="0.2">
      <c r="A234" s="290" t="s">
        <v>159</v>
      </c>
      <c r="B234" s="290"/>
      <c r="C234" s="290"/>
      <c r="D234" s="290"/>
      <c r="E234" s="290"/>
      <c r="F234" s="290"/>
      <c r="G234" s="290"/>
      <c r="H234" s="290"/>
      <c r="I234" s="290"/>
      <c r="J234" s="204"/>
      <c r="K234" s="204"/>
      <c r="L234" s="204"/>
      <c r="M234" s="204"/>
      <c r="N234" s="204"/>
      <c r="O234" s="204"/>
      <c r="P234" s="204"/>
      <c r="Q234" s="33"/>
    </row>
    <row r="235" spans="1:20" x14ac:dyDescent="0.2">
      <c r="A235" s="290" t="s">
        <v>160</v>
      </c>
      <c r="B235" s="290"/>
      <c r="C235" s="290"/>
      <c r="D235" s="290"/>
      <c r="E235" s="290"/>
      <c r="F235" s="290"/>
      <c r="G235" s="290"/>
      <c r="H235" s="204"/>
      <c r="I235" s="204"/>
      <c r="J235" s="204"/>
      <c r="K235" s="204"/>
      <c r="L235" s="204"/>
      <c r="M235" s="204"/>
      <c r="N235" s="204"/>
      <c r="O235" s="204"/>
      <c r="P235" s="204"/>
      <c r="Q235" s="33"/>
    </row>
    <row r="236" spans="1:20" x14ac:dyDescent="0.2">
      <c r="A236" s="206"/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51"/>
      <c r="P236" s="206"/>
      <c r="T236" s="3"/>
    </row>
    <row r="237" spans="1:20" s="11" customFormat="1" ht="38.25" x14ac:dyDescent="0.2">
      <c r="A237" s="209" t="s">
        <v>9</v>
      </c>
      <c r="B237" s="209" t="s">
        <v>10</v>
      </c>
      <c r="C237" s="54" t="s">
        <v>150</v>
      </c>
      <c r="D237" s="54" t="s">
        <v>11</v>
      </c>
      <c r="E237" s="54" t="s">
        <v>12</v>
      </c>
      <c r="F237" s="54" t="s">
        <v>13</v>
      </c>
      <c r="G237" s="54" t="s">
        <v>14</v>
      </c>
      <c r="H237" s="54" t="s">
        <v>15</v>
      </c>
      <c r="I237" s="54" t="s">
        <v>16</v>
      </c>
      <c r="J237" s="54"/>
      <c r="K237" s="54" t="s">
        <v>17</v>
      </c>
      <c r="L237" s="54" t="s">
        <v>1</v>
      </c>
      <c r="M237" s="54" t="s">
        <v>18</v>
      </c>
      <c r="N237" s="54"/>
      <c r="O237" s="54"/>
      <c r="P237" s="54" t="s">
        <v>19</v>
      </c>
      <c r="Q237" s="19" t="s">
        <v>149</v>
      </c>
    </row>
    <row r="238" spans="1:20" s="11" customFormat="1" x14ac:dyDescent="0.2">
      <c r="A238" s="210">
        <v>31</v>
      </c>
      <c r="B238" s="211" t="s">
        <v>166</v>
      </c>
      <c r="C238" s="212">
        <f>C239+C241</f>
        <v>1360</v>
      </c>
      <c r="D238" s="212">
        <f t="shared" ref="D238:O238" si="69">D239+D241</f>
        <v>0</v>
      </c>
      <c r="E238" s="212">
        <f t="shared" si="69"/>
        <v>1360</v>
      </c>
      <c r="F238" s="212">
        <f t="shared" si="69"/>
        <v>0</v>
      </c>
      <c r="G238" s="212">
        <f t="shared" si="69"/>
        <v>0</v>
      </c>
      <c r="H238" s="212">
        <f t="shared" si="69"/>
        <v>0</v>
      </c>
      <c r="I238" s="212">
        <f t="shared" si="69"/>
        <v>0</v>
      </c>
      <c r="J238" s="212">
        <f t="shared" si="69"/>
        <v>0</v>
      </c>
      <c r="K238" s="212">
        <f t="shared" si="69"/>
        <v>0</v>
      </c>
      <c r="L238" s="212">
        <f t="shared" si="69"/>
        <v>0</v>
      </c>
      <c r="M238" s="212">
        <f t="shared" si="69"/>
        <v>0</v>
      </c>
      <c r="N238" s="212">
        <f t="shared" si="69"/>
        <v>0</v>
      </c>
      <c r="O238" s="212">
        <f t="shared" si="69"/>
        <v>0</v>
      </c>
      <c r="P238" s="212"/>
      <c r="Q238" s="62"/>
    </row>
    <row r="239" spans="1:20" hidden="1" x14ac:dyDescent="0.2">
      <c r="A239" s="193">
        <v>311</v>
      </c>
      <c r="B239" s="214"/>
      <c r="C239" s="59">
        <f>C240</f>
        <v>1165</v>
      </c>
      <c r="D239" s="59"/>
      <c r="E239" s="59">
        <f>E240</f>
        <v>1165</v>
      </c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22"/>
      <c r="R239" s="22"/>
    </row>
    <row r="240" spans="1:20" hidden="1" x14ac:dyDescent="0.2">
      <c r="A240" s="195">
        <v>3111</v>
      </c>
      <c r="B240" s="251" t="s">
        <v>95</v>
      </c>
      <c r="C240" s="58">
        <f>E240</f>
        <v>1165</v>
      </c>
      <c r="D240" s="58"/>
      <c r="E240" s="58">
        <v>1165</v>
      </c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24"/>
      <c r="R240" s="53"/>
    </row>
    <row r="241" spans="1:20" hidden="1" x14ac:dyDescent="0.2">
      <c r="A241" s="193">
        <v>313</v>
      </c>
      <c r="B241" s="214"/>
      <c r="C241" s="59">
        <f>C242</f>
        <v>195</v>
      </c>
      <c r="D241" s="59"/>
      <c r="E241" s="59">
        <f>E242</f>
        <v>195</v>
      </c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22"/>
      <c r="R241" s="53"/>
    </row>
    <row r="242" spans="1:20" hidden="1" x14ac:dyDescent="0.2">
      <c r="A242" s="195">
        <v>3132</v>
      </c>
      <c r="B242" s="251" t="s">
        <v>97</v>
      </c>
      <c r="C242" s="58">
        <f>E242</f>
        <v>195</v>
      </c>
      <c r="D242" s="58"/>
      <c r="E242" s="58">
        <v>195</v>
      </c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24"/>
      <c r="R242" s="53"/>
    </row>
    <row r="243" spans="1:20" x14ac:dyDescent="0.2">
      <c r="A243" s="193">
        <v>32</v>
      </c>
      <c r="B243" s="211" t="s">
        <v>167</v>
      </c>
      <c r="C243" s="59">
        <f>C244+C246</f>
        <v>0</v>
      </c>
      <c r="D243" s="59">
        <f t="shared" ref="D243:O243" si="70">D244+D246</f>
        <v>0</v>
      </c>
      <c r="E243" s="59">
        <f t="shared" si="70"/>
        <v>0</v>
      </c>
      <c r="F243" s="59">
        <f t="shared" si="70"/>
        <v>0</v>
      </c>
      <c r="G243" s="59">
        <f t="shared" si="70"/>
        <v>0</v>
      </c>
      <c r="H243" s="59">
        <f t="shared" si="70"/>
        <v>0</v>
      </c>
      <c r="I243" s="59">
        <f t="shared" si="70"/>
        <v>0</v>
      </c>
      <c r="J243" s="59">
        <f t="shared" si="70"/>
        <v>0</v>
      </c>
      <c r="K243" s="59">
        <f t="shared" si="70"/>
        <v>0</v>
      </c>
      <c r="L243" s="59">
        <f t="shared" si="70"/>
        <v>0</v>
      </c>
      <c r="M243" s="59">
        <f t="shared" si="70"/>
        <v>0</v>
      </c>
      <c r="N243" s="59">
        <f t="shared" si="70"/>
        <v>0</v>
      </c>
      <c r="O243" s="59">
        <f t="shared" si="70"/>
        <v>0</v>
      </c>
      <c r="P243" s="58"/>
      <c r="Q243" s="24"/>
      <c r="R243" s="53"/>
    </row>
    <row r="244" spans="1:20" hidden="1" x14ac:dyDescent="0.2">
      <c r="A244" s="193">
        <v>321</v>
      </c>
      <c r="B244" s="214"/>
      <c r="C244" s="59">
        <f>C245</f>
        <v>0</v>
      </c>
      <c r="D244" s="59">
        <f t="shared" ref="D244:O244" si="71">D245</f>
        <v>0</v>
      </c>
      <c r="E244" s="59">
        <f t="shared" si="71"/>
        <v>0</v>
      </c>
      <c r="F244" s="59">
        <f t="shared" si="71"/>
        <v>0</v>
      </c>
      <c r="G244" s="59">
        <f t="shared" si="71"/>
        <v>0</v>
      </c>
      <c r="H244" s="59">
        <f t="shared" si="71"/>
        <v>0</v>
      </c>
      <c r="I244" s="59">
        <f t="shared" si="71"/>
        <v>0</v>
      </c>
      <c r="J244" s="59">
        <f t="shared" si="71"/>
        <v>0</v>
      </c>
      <c r="K244" s="59">
        <f t="shared" si="71"/>
        <v>0</v>
      </c>
      <c r="L244" s="59">
        <f t="shared" si="71"/>
        <v>0</v>
      </c>
      <c r="M244" s="59">
        <f t="shared" si="71"/>
        <v>0</v>
      </c>
      <c r="N244" s="59">
        <f t="shared" si="71"/>
        <v>0</v>
      </c>
      <c r="O244" s="59">
        <f t="shared" si="71"/>
        <v>0</v>
      </c>
      <c r="P244" s="59"/>
      <c r="Q244" s="22"/>
      <c r="R244" s="53"/>
    </row>
    <row r="245" spans="1:20" hidden="1" x14ac:dyDescent="0.2">
      <c r="A245" s="195">
        <v>3211</v>
      </c>
      <c r="B245" s="221" t="s">
        <v>20</v>
      </c>
      <c r="C245" s="58">
        <f>E245</f>
        <v>0</v>
      </c>
      <c r="D245" s="58"/>
      <c r="E245" s="58">
        <v>0</v>
      </c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24"/>
      <c r="R245" s="53"/>
    </row>
    <row r="246" spans="1:20" hidden="1" x14ac:dyDescent="0.2">
      <c r="A246" s="193">
        <v>322</v>
      </c>
      <c r="B246" s="222"/>
      <c r="C246" s="59">
        <f>C247+C248</f>
        <v>0</v>
      </c>
      <c r="D246" s="59">
        <f t="shared" ref="D246:O246" si="72">D247+D248</f>
        <v>0</v>
      </c>
      <c r="E246" s="59">
        <f t="shared" si="72"/>
        <v>0</v>
      </c>
      <c r="F246" s="59">
        <f t="shared" si="72"/>
        <v>0</v>
      </c>
      <c r="G246" s="59">
        <f t="shared" si="72"/>
        <v>0</v>
      </c>
      <c r="H246" s="59">
        <f t="shared" si="72"/>
        <v>0</v>
      </c>
      <c r="I246" s="59">
        <f t="shared" si="72"/>
        <v>0</v>
      </c>
      <c r="J246" s="59">
        <f t="shared" si="72"/>
        <v>0</v>
      </c>
      <c r="K246" s="59">
        <f t="shared" si="72"/>
        <v>0</v>
      </c>
      <c r="L246" s="59">
        <f t="shared" si="72"/>
        <v>0</v>
      </c>
      <c r="M246" s="59">
        <f t="shared" si="72"/>
        <v>0</v>
      </c>
      <c r="N246" s="59">
        <f t="shared" si="72"/>
        <v>0</v>
      </c>
      <c r="O246" s="59">
        <f t="shared" si="72"/>
        <v>0</v>
      </c>
      <c r="P246" s="59"/>
      <c r="Q246" s="22"/>
      <c r="R246" s="53"/>
    </row>
    <row r="247" spans="1:20" hidden="1" x14ac:dyDescent="0.2">
      <c r="A247" s="195">
        <v>3221</v>
      </c>
      <c r="B247" s="251" t="s">
        <v>161</v>
      </c>
      <c r="C247" s="58">
        <f>E247</f>
        <v>0</v>
      </c>
      <c r="D247" s="58"/>
      <c r="E247" s="58">
        <v>0</v>
      </c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9"/>
      <c r="Q247" s="22"/>
      <c r="R247" s="53"/>
    </row>
    <row r="248" spans="1:20" hidden="1" x14ac:dyDescent="0.2">
      <c r="A248" s="195">
        <v>3225</v>
      </c>
      <c r="B248" s="251" t="s">
        <v>70</v>
      </c>
      <c r="C248" s="58">
        <f>E248</f>
        <v>0</v>
      </c>
      <c r="D248" s="58"/>
      <c r="E248" s="58">
        <v>0</v>
      </c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9"/>
      <c r="Q248" s="22"/>
      <c r="R248" s="53"/>
    </row>
    <row r="249" spans="1:20" x14ac:dyDescent="0.2">
      <c r="A249" s="197"/>
      <c r="B249" s="198" t="s">
        <v>48</v>
      </c>
      <c r="C249" s="199">
        <f>C238+C243</f>
        <v>1360</v>
      </c>
      <c r="D249" s="199">
        <f t="shared" ref="D249:Q249" si="73">D238+D243</f>
        <v>0</v>
      </c>
      <c r="E249" s="199">
        <f t="shared" si="73"/>
        <v>1360</v>
      </c>
      <c r="F249" s="199">
        <f t="shared" si="73"/>
        <v>0</v>
      </c>
      <c r="G249" s="199">
        <f t="shared" si="73"/>
        <v>0</v>
      </c>
      <c r="H249" s="199">
        <f t="shared" si="73"/>
        <v>0</v>
      </c>
      <c r="I249" s="199">
        <f t="shared" si="73"/>
        <v>0</v>
      </c>
      <c r="J249" s="199">
        <f t="shared" si="73"/>
        <v>0</v>
      </c>
      <c r="K249" s="199">
        <f t="shared" si="73"/>
        <v>0</v>
      </c>
      <c r="L249" s="199">
        <f t="shared" si="73"/>
        <v>0</v>
      </c>
      <c r="M249" s="199">
        <f t="shared" si="73"/>
        <v>0</v>
      </c>
      <c r="N249" s="199">
        <f t="shared" si="73"/>
        <v>0</v>
      </c>
      <c r="O249" s="199">
        <f t="shared" si="73"/>
        <v>0</v>
      </c>
      <c r="P249" s="199">
        <f t="shared" si="73"/>
        <v>0</v>
      </c>
      <c r="Q249" s="29">
        <f t="shared" si="73"/>
        <v>0</v>
      </c>
    </row>
    <row r="250" spans="1:20" x14ac:dyDescent="0.2">
      <c r="A250" s="247"/>
      <c r="B250" s="252"/>
      <c r="C250" s="253"/>
      <c r="D250" s="253"/>
      <c r="E250" s="253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53"/>
      <c r="Q250" s="52"/>
    </row>
    <row r="251" spans="1:20" x14ac:dyDescent="0.2">
      <c r="A251" s="205" t="s">
        <v>155</v>
      </c>
      <c r="B251" s="206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T251" s="57"/>
    </row>
    <row r="252" spans="1:20" x14ac:dyDescent="0.2">
      <c r="A252" s="290" t="s">
        <v>214</v>
      </c>
      <c r="B252" s="291"/>
      <c r="C252" s="291"/>
      <c r="D252" s="291"/>
      <c r="E252" s="291"/>
      <c r="F252" s="291"/>
      <c r="G252" s="291"/>
      <c r="H252" s="206"/>
      <c r="I252" s="206"/>
      <c r="J252" s="206"/>
      <c r="K252" s="206"/>
      <c r="L252" s="206"/>
      <c r="M252" s="206"/>
      <c r="N252" s="206"/>
      <c r="O252" s="206"/>
      <c r="P252" s="206"/>
    </row>
    <row r="253" spans="1:20" x14ac:dyDescent="0.2">
      <c r="A253" s="230"/>
      <c r="B253" s="230"/>
      <c r="C253" s="230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51"/>
      <c r="P253" s="232"/>
      <c r="Q253" s="38"/>
    </row>
    <row r="254" spans="1:20" x14ac:dyDescent="0.2">
      <c r="A254" s="230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06"/>
      <c r="M254" s="206"/>
      <c r="N254" s="206"/>
      <c r="O254" s="206"/>
      <c r="P254" s="206"/>
    </row>
    <row r="255" spans="1:20" ht="38.25" x14ac:dyDescent="0.2">
      <c r="A255" s="209" t="s">
        <v>9</v>
      </c>
      <c r="B255" s="209" t="s">
        <v>10</v>
      </c>
      <c r="C255" s="54" t="s">
        <v>150</v>
      </c>
      <c r="D255" s="54" t="s">
        <v>50</v>
      </c>
      <c r="E255" s="54" t="s">
        <v>5</v>
      </c>
      <c r="F255" s="54" t="s">
        <v>13</v>
      </c>
      <c r="G255" s="54" t="s">
        <v>14</v>
      </c>
      <c r="H255" s="54" t="s">
        <v>15</v>
      </c>
      <c r="I255" s="54" t="s">
        <v>16</v>
      </c>
      <c r="J255" s="54"/>
      <c r="K255" s="54" t="s">
        <v>17</v>
      </c>
      <c r="L255" s="54" t="s">
        <v>1</v>
      </c>
      <c r="M255" s="54" t="s">
        <v>18</v>
      </c>
      <c r="N255" s="54"/>
      <c r="O255" s="54" t="s">
        <v>120</v>
      </c>
      <c r="P255" s="54" t="s">
        <v>19</v>
      </c>
      <c r="Q255" s="19" t="s">
        <v>149</v>
      </c>
    </row>
    <row r="256" spans="1:20" x14ac:dyDescent="0.2">
      <c r="A256" s="210">
        <v>31</v>
      </c>
      <c r="B256" s="211" t="s">
        <v>166</v>
      </c>
      <c r="C256" s="212">
        <f>C257+C259+C261</f>
        <v>21550</v>
      </c>
      <c r="D256" s="212">
        <f t="shared" ref="D256:O256" si="74">D257+D259+D261</f>
        <v>0</v>
      </c>
      <c r="E256" s="212">
        <f t="shared" si="74"/>
        <v>0</v>
      </c>
      <c r="F256" s="212">
        <f t="shared" si="74"/>
        <v>0</v>
      </c>
      <c r="G256" s="212">
        <f t="shared" si="74"/>
        <v>0</v>
      </c>
      <c r="H256" s="212">
        <f t="shared" si="74"/>
        <v>0</v>
      </c>
      <c r="I256" s="212">
        <f t="shared" si="74"/>
        <v>0</v>
      </c>
      <c r="J256" s="212">
        <f t="shared" si="74"/>
        <v>0</v>
      </c>
      <c r="K256" s="212">
        <f t="shared" si="74"/>
        <v>0</v>
      </c>
      <c r="L256" s="212">
        <f t="shared" si="74"/>
        <v>0</v>
      </c>
      <c r="M256" s="212">
        <f t="shared" si="74"/>
        <v>0</v>
      </c>
      <c r="N256" s="212">
        <f t="shared" si="74"/>
        <v>0</v>
      </c>
      <c r="O256" s="212">
        <f t="shared" si="74"/>
        <v>21550</v>
      </c>
      <c r="P256" s="212"/>
      <c r="Q256" s="62"/>
    </row>
    <row r="257" spans="1:20" hidden="1" x14ac:dyDescent="0.2">
      <c r="A257" s="224">
        <v>311</v>
      </c>
      <c r="B257" s="224"/>
      <c r="C257" s="204">
        <f>SUM(C258)</f>
        <v>16950</v>
      </c>
      <c r="D257" s="204">
        <f t="shared" ref="D257:O257" si="75">SUM(D258)</f>
        <v>0</v>
      </c>
      <c r="E257" s="204">
        <f t="shared" si="75"/>
        <v>0</v>
      </c>
      <c r="F257" s="204">
        <f t="shared" si="75"/>
        <v>0</v>
      </c>
      <c r="G257" s="204">
        <f t="shared" si="75"/>
        <v>0</v>
      </c>
      <c r="H257" s="204">
        <f t="shared" si="75"/>
        <v>0</v>
      </c>
      <c r="I257" s="204">
        <f t="shared" si="75"/>
        <v>0</v>
      </c>
      <c r="J257" s="204">
        <f t="shared" si="75"/>
        <v>0</v>
      </c>
      <c r="K257" s="204">
        <f t="shared" si="75"/>
        <v>0</v>
      </c>
      <c r="L257" s="204">
        <f t="shared" si="75"/>
        <v>0</v>
      </c>
      <c r="M257" s="204">
        <f t="shared" si="75"/>
        <v>0</v>
      </c>
      <c r="N257" s="204">
        <f t="shared" si="75"/>
        <v>0</v>
      </c>
      <c r="O257" s="204">
        <f t="shared" si="75"/>
        <v>16950</v>
      </c>
      <c r="P257" s="206"/>
    </row>
    <row r="258" spans="1:20" hidden="1" x14ac:dyDescent="0.2">
      <c r="A258" s="195">
        <v>3111</v>
      </c>
      <c r="B258" s="221" t="s">
        <v>121</v>
      </c>
      <c r="C258" s="58">
        <f>SUM(D258:O258)</f>
        <v>16950</v>
      </c>
      <c r="D258" s="228"/>
      <c r="E258" s="58"/>
      <c r="F258" s="58"/>
      <c r="G258" s="58"/>
      <c r="H258" s="206">
        <v>0</v>
      </c>
      <c r="I258" s="58"/>
      <c r="J258" s="58"/>
      <c r="K258" s="206"/>
      <c r="L258" s="58"/>
      <c r="M258" s="58"/>
      <c r="N258" s="206"/>
      <c r="O258" s="58">
        <v>16950</v>
      </c>
      <c r="P258" s="58"/>
      <c r="Q258" s="24"/>
    </row>
    <row r="259" spans="1:20" s="37" customFormat="1" hidden="1" x14ac:dyDescent="0.2">
      <c r="A259" s="193">
        <v>312</v>
      </c>
      <c r="B259" s="222"/>
      <c r="C259" s="59">
        <f>C260</f>
        <v>1800</v>
      </c>
      <c r="D259" s="59">
        <f t="shared" ref="D259:O259" si="76">D260</f>
        <v>0</v>
      </c>
      <c r="E259" s="59">
        <f t="shared" si="76"/>
        <v>0</v>
      </c>
      <c r="F259" s="59">
        <f t="shared" si="76"/>
        <v>0</v>
      </c>
      <c r="G259" s="59">
        <f t="shared" si="76"/>
        <v>0</v>
      </c>
      <c r="H259" s="59">
        <f t="shared" si="76"/>
        <v>0</v>
      </c>
      <c r="I259" s="59">
        <f t="shared" si="76"/>
        <v>0</v>
      </c>
      <c r="J259" s="59">
        <f t="shared" si="76"/>
        <v>0</v>
      </c>
      <c r="K259" s="59">
        <f t="shared" si="76"/>
        <v>0</v>
      </c>
      <c r="L259" s="59">
        <f t="shared" si="76"/>
        <v>0</v>
      </c>
      <c r="M259" s="59">
        <f t="shared" si="76"/>
        <v>0</v>
      </c>
      <c r="N259" s="59">
        <f t="shared" si="76"/>
        <v>0</v>
      </c>
      <c r="O259" s="59">
        <f t="shared" si="76"/>
        <v>1800</v>
      </c>
      <c r="P259" s="58"/>
      <c r="Q259" s="24"/>
    </row>
    <row r="260" spans="1:20" hidden="1" x14ac:dyDescent="0.2">
      <c r="A260" s="195">
        <v>3121</v>
      </c>
      <c r="B260" s="221" t="s">
        <v>96</v>
      </c>
      <c r="C260" s="58">
        <f>SUM(D260:O260)</f>
        <v>1800</v>
      </c>
      <c r="D260" s="228"/>
      <c r="E260" s="58"/>
      <c r="F260" s="58"/>
      <c r="G260" s="58"/>
      <c r="H260" s="206">
        <v>0</v>
      </c>
      <c r="I260" s="58"/>
      <c r="J260" s="58"/>
      <c r="K260" s="206"/>
      <c r="L260" s="58"/>
      <c r="M260" s="58"/>
      <c r="N260" s="206"/>
      <c r="O260" s="58">
        <v>1800</v>
      </c>
      <c r="P260" s="58"/>
      <c r="Q260" s="24"/>
    </row>
    <row r="261" spans="1:20" s="37" customFormat="1" hidden="1" x14ac:dyDescent="0.2">
      <c r="A261" s="193">
        <v>313</v>
      </c>
      <c r="B261" s="222"/>
      <c r="C261" s="59">
        <f>SUM(C262:C263)</f>
        <v>2800</v>
      </c>
      <c r="D261" s="59">
        <f t="shared" ref="D261:O261" si="77">SUM(D262:D263)</f>
        <v>0</v>
      </c>
      <c r="E261" s="59">
        <f t="shared" si="77"/>
        <v>0</v>
      </c>
      <c r="F261" s="59">
        <f t="shared" si="77"/>
        <v>0</v>
      </c>
      <c r="G261" s="59">
        <f t="shared" si="77"/>
        <v>0</v>
      </c>
      <c r="H261" s="59">
        <f t="shared" si="77"/>
        <v>0</v>
      </c>
      <c r="I261" s="59">
        <f t="shared" si="77"/>
        <v>0</v>
      </c>
      <c r="J261" s="59">
        <f t="shared" si="77"/>
        <v>0</v>
      </c>
      <c r="K261" s="59">
        <f t="shared" si="77"/>
        <v>0</v>
      </c>
      <c r="L261" s="59">
        <f t="shared" si="77"/>
        <v>0</v>
      </c>
      <c r="M261" s="59">
        <f t="shared" si="77"/>
        <v>0</v>
      </c>
      <c r="N261" s="59">
        <f t="shared" si="77"/>
        <v>0</v>
      </c>
      <c r="O261" s="59">
        <f t="shared" si="77"/>
        <v>2800</v>
      </c>
      <c r="P261" s="58"/>
      <c r="Q261" s="24"/>
    </row>
    <row r="262" spans="1:20" hidden="1" x14ac:dyDescent="0.2">
      <c r="A262" s="195">
        <v>3132</v>
      </c>
      <c r="B262" s="196" t="s">
        <v>122</v>
      </c>
      <c r="C262" s="58">
        <f>SUM(D262:O262)</f>
        <v>2800</v>
      </c>
      <c r="D262" s="228"/>
      <c r="E262" s="58"/>
      <c r="F262" s="58"/>
      <c r="G262" s="58"/>
      <c r="H262" s="206">
        <v>0</v>
      </c>
      <c r="I262" s="58"/>
      <c r="J262" s="58"/>
      <c r="K262" s="206"/>
      <c r="L262" s="58"/>
      <c r="M262" s="58"/>
      <c r="N262" s="206"/>
      <c r="O262" s="58">
        <v>2800</v>
      </c>
      <c r="P262" s="58"/>
      <c r="Q262" s="24"/>
    </row>
    <row r="263" spans="1:20" hidden="1" x14ac:dyDescent="0.2">
      <c r="A263" s="195">
        <v>3133</v>
      </c>
      <c r="B263" s="221" t="s">
        <v>123</v>
      </c>
      <c r="C263" s="58">
        <f>SUM(D263:Q263)</f>
        <v>0</v>
      </c>
      <c r="D263" s="58"/>
      <c r="E263" s="58"/>
      <c r="F263" s="58"/>
      <c r="G263" s="206"/>
      <c r="H263" s="206">
        <v>0</v>
      </c>
      <c r="I263" s="206"/>
      <c r="J263" s="58"/>
      <c r="K263" s="206"/>
      <c r="L263" s="58"/>
      <c r="M263" s="58"/>
      <c r="N263" s="206"/>
      <c r="O263" s="58"/>
      <c r="P263" s="58"/>
      <c r="Q263" s="24"/>
    </row>
    <row r="264" spans="1:20" x14ac:dyDescent="0.2">
      <c r="A264" s="193">
        <v>32</v>
      </c>
      <c r="B264" s="211" t="s">
        <v>167</v>
      </c>
      <c r="C264" s="59">
        <f>C265</f>
        <v>370</v>
      </c>
      <c r="D264" s="59">
        <f t="shared" ref="D264:O264" si="78">D265</f>
        <v>0</v>
      </c>
      <c r="E264" s="59">
        <f t="shared" si="78"/>
        <v>0</v>
      </c>
      <c r="F264" s="59">
        <f t="shared" si="78"/>
        <v>0</v>
      </c>
      <c r="G264" s="59">
        <f t="shared" si="78"/>
        <v>0</v>
      </c>
      <c r="H264" s="59">
        <f t="shared" si="78"/>
        <v>0</v>
      </c>
      <c r="I264" s="59">
        <f t="shared" si="78"/>
        <v>0</v>
      </c>
      <c r="J264" s="59">
        <f t="shared" si="78"/>
        <v>0</v>
      </c>
      <c r="K264" s="59">
        <f t="shared" si="78"/>
        <v>0</v>
      </c>
      <c r="L264" s="59">
        <f t="shared" si="78"/>
        <v>0</v>
      </c>
      <c r="M264" s="59">
        <f t="shared" si="78"/>
        <v>0</v>
      </c>
      <c r="N264" s="59">
        <f t="shared" si="78"/>
        <v>0</v>
      </c>
      <c r="O264" s="59">
        <f t="shared" si="78"/>
        <v>370</v>
      </c>
      <c r="P264" s="58"/>
      <c r="Q264" s="24"/>
    </row>
    <row r="265" spans="1:20" hidden="1" x14ac:dyDescent="0.2">
      <c r="A265" s="193">
        <v>321</v>
      </c>
      <c r="B265" s="214"/>
      <c r="C265" s="59">
        <f>SUM(C266:C267)</f>
        <v>370</v>
      </c>
      <c r="D265" s="59">
        <f t="shared" ref="D265:O265" si="79">SUM(D266:D267)</f>
        <v>0</v>
      </c>
      <c r="E265" s="59">
        <f t="shared" si="79"/>
        <v>0</v>
      </c>
      <c r="F265" s="59">
        <f t="shared" si="79"/>
        <v>0</v>
      </c>
      <c r="G265" s="59">
        <f t="shared" si="79"/>
        <v>0</v>
      </c>
      <c r="H265" s="59">
        <f t="shared" si="79"/>
        <v>0</v>
      </c>
      <c r="I265" s="59">
        <f t="shared" si="79"/>
        <v>0</v>
      </c>
      <c r="J265" s="59">
        <f t="shared" si="79"/>
        <v>0</v>
      </c>
      <c r="K265" s="59">
        <f t="shared" si="79"/>
        <v>0</v>
      </c>
      <c r="L265" s="59">
        <f t="shared" si="79"/>
        <v>0</v>
      </c>
      <c r="M265" s="59">
        <f t="shared" si="79"/>
        <v>0</v>
      </c>
      <c r="N265" s="59">
        <f t="shared" si="79"/>
        <v>0</v>
      </c>
      <c r="O265" s="59">
        <f t="shared" si="79"/>
        <v>370</v>
      </c>
      <c r="P265" s="58"/>
      <c r="Q265" s="24"/>
    </row>
    <row r="266" spans="1:20" hidden="1" x14ac:dyDescent="0.2">
      <c r="A266" s="195">
        <v>3211</v>
      </c>
      <c r="B266" s="221" t="s">
        <v>204</v>
      </c>
      <c r="C266" s="58">
        <f>SUM(D266:O266)</f>
        <v>60</v>
      </c>
      <c r="D266" s="228"/>
      <c r="E266" s="58"/>
      <c r="F266" s="58"/>
      <c r="G266" s="58"/>
      <c r="H266" s="58"/>
      <c r="I266" s="206"/>
      <c r="J266" s="58"/>
      <c r="K266" s="58"/>
      <c r="L266" s="58"/>
      <c r="M266" s="58"/>
      <c r="N266" s="206"/>
      <c r="O266" s="58">
        <v>60</v>
      </c>
      <c r="P266" s="58"/>
      <c r="Q266" s="24"/>
    </row>
    <row r="267" spans="1:20" hidden="1" x14ac:dyDescent="0.2">
      <c r="A267" s="195">
        <v>3212</v>
      </c>
      <c r="B267" s="221" t="s">
        <v>124</v>
      </c>
      <c r="C267" s="58">
        <f>SUM(D267:O267)</f>
        <v>310</v>
      </c>
      <c r="D267" s="228"/>
      <c r="E267" s="58"/>
      <c r="F267" s="58"/>
      <c r="G267" s="58"/>
      <c r="H267" s="58"/>
      <c r="I267" s="206"/>
      <c r="J267" s="58"/>
      <c r="K267" s="58"/>
      <c r="L267" s="58"/>
      <c r="M267" s="58"/>
      <c r="N267" s="206"/>
      <c r="O267" s="58">
        <v>310</v>
      </c>
      <c r="P267" s="58"/>
      <c r="Q267" s="24"/>
    </row>
    <row r="268" spans="1:20" x14ac:dyDescent="0.2">
      <c r="A268" s="197"/>
      <c r="B268" s="198" t="s">
        <v>48</v>
      </c>
      <c r="C268" s="199">
        <f>C256+C264</f>
        <v>21920</v>
      </c>
      <c r="D268" s="199">
        <f t="shared" ref="D268:Q268" si="80">D256+D264</f>
        <v>0</v>
      </c>
      <c r="E268" s="199">
        <f t="shared" si="80"/>
        <v>0</v>
      </c>
      <c r="F268" s="199">
        <f t="shared" si="80"/>
        <v>0</v>
      </c>
      <c r="G268" s="199">
        <f t="shared" si="80"/>
        <v>0</v>
      </c>
      <c r="H268" s="199">
        <f t="shared" si="80"/>
        <v>0</v>
      </c>
      <c r="I268" s="199">
        <f t="shared" si="80"/>
        <v>0</v>
      </c>
      <c r="J268" s="199">
        <f t="shared" si="80"/>
        <v>0</v>
      </c>
      <c r="K268" s="199">
        <f t="shared" si="80"/>
        <v>0</v>
      </c>
      <c r="L268" s="199">
        <f t="shared" si="80"/>
        <v>0</v>
      </c>
      <c r="M268" s="199">
        <f t="shared" si="80"/>
        <v>0</v>
      </c>
      <c r="N268" s="199">
        <f t="shared" si="80"/>
        <v>0</v>
      </c>
      <c r="O268" s="199">
        <f t="shared" si="80"/>
        <v>21920</v>
      </c>
      <c r="P268" s="199">
        <f t="shared" si="80"/>
        <v>0</v>
      </c>
      <c r="Q268" s="29">
        <f t="shared" si="80"/>
        <v>0</v>
      </c>
    </row>
    <row r="269" spans="1:20" x14ac:dyDescent="0.2">
      <c r="A269" s="247"/>
      <c r="B269" s="248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53"/>
    </row>
    <row r="270" spans="1:20" x14ac:dyDescent="0.2">
      <c r="A270" s="205" t="s">
        <v>155</v>
      </c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T270" s="57"/>
    </row>
    <row r="271" spans="1:20" x14ac:dyDescent="0.2">
      <c r="A271" s="290" t="s">
        <v>205</v>
      </c>
      <c r="B271" s="291"/>
      <c r="C271" s="291"/>
      <c r="D271" s="291"/>
      <c r="E271" s="291"/>
      <c r="F271" s="291"/>
      <c r="G271" s="291"/>
      <c r="H271" s="206"/>
      <c r="I271" s="206"/>
      <c r="J271" s="206"/>
      <c r="K271" s="206"/>
      <c r="L271" s="206"/>
      <c r="M271" s="206"/>
      <c r="N271" s="206"/>
      <c r="O271" s="206"/>
      <c r="P271" s="206"/>
    </row>
    <row r="272" spans="1:20" x14ac:dyDescent="0.2">
      <c r="A272" s="230"/>
      <c r="B272" s="230"/>
      <c r="C272" s="230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51"/>
      <c r="P272" s="232"/>
      <c r="Q272" s="38"/>
    </row>
    <row r="273" spans="1:17" x14ac:dyDescent="0.2">
      <c r="A273" s="230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06"/>
      <c r="M273" s="206"/>
      <c r="N273" s="206"/>
      <c r="O273" s="206"/>
      <c r="P273" s="206"/>
    </row>
    <row r="274" spans="1:17" ht="38.25" x14ac:dyDescent="0.2">
      <c r="A274" s="209" t="s">
        <v>9</v>
      </c>
      <c r="B274" s="209" t="s">
        <v>10</v>
      </c>
      <c r="C274" s="54" t="s">
        <v>150</v>
      </c>
      <c r="D274" s="54" t="s">
        <v>50</v>
      </c>
      <c r="E274" s="54" t="s">
        <v>5</v>
      </c>
      <c r="F274" s="54" t="s">
        <v>13</v>
      </c>
      <c r="G274" s="54" t="s">
        <v>14</v>
      </c>
      <c r="H274" s="54" t="s">
        <v>15</v>
      </c>
      <c r="I274" s="54" t="s">
        <v>16</v>
      </c>
      <c r="J274" s="54"/>
      <c r="K274" s="54" t="s">
        <v>17</v>
      </c>
      <c r="L274" s="54" t="s">
        <v>1</v>
      </c>
      <c r="M274" s="54" t="s">
        <v>18</v>
      </c>
      <c r="N274" s="54"/>
      <c r="O274" s="54" t="s">
        <v>120</v>
      </c>
      <c r="P274" s="54" t="s">
        <v>19</v>
      </c>
      <c r="Q274" s="19" t="s">
        <v>149</v>
      </c>
    </row>
    <row r="275" spans="1:17" x14ac:dyDescent="0.2">
      <c r="A275" s="210">
        <v>31</v>
      </c>
      <c r="B275" s="211" t="s">
        <v>166</v>
      </c>
      <c r="C275" s="212">
        <f>C276+C278+C280</f>
        <v>0</v>
      </c>
      <c r="D275" s="212">
        <f t="shared" ref="D275:O275" si="81">D276+D278+D280</f>
        <v>0</v>
      </c>
      <c r="E275" s="212">
        <f t="shared" si="81"/>
        <v>0</v>
      </c>
      <c r="F275" s="212">
        <f t="shared" si="81"/>
        <v>0</v>
      </c>
      <c r="G275" s="212">
        <f t="shared" si="81"/>
        <v>0</v>
      </c>
      <c r="H275" s="212">
        <f t="shared" si="81"/>
        <v>0</v>
      </c>
      <c r="I275" s="212">
        <f t="shared" si="81"/>
        <v>0</v>
      </c>
      <c r="J275" s="212">
        <f t="shared" si="81"/>
        <v>0</v>
      </c>
      <c r="K275" s="212">
        <f t="shared" si="81"/>
        <v>0</v>
      </c>
      <c r="L275" s="212">
        <f t="shared" si="81"/>
        <v>0</v>
      </c>
      <c r="M275" s="212">
        <f t="shared" si="81"/>
        <v>0</v>
      </c>
      <c r="N275" s="212">
        <f t="shared" si="81"/>
        <v>0</v>
      </c>
      <c r="O275" s="212">
        <f t="shared" si="81"/>
        <v>0</v>
      </c>
      <c r="P275" s="212"/>
      <c r="Q275" s="62"/>
    </row>
    <row r="276" spans="1:17" hidden="1" x14ac:dyDescent="0.2">
      <c r="A276" s="224">
        <v>311</v>
      </c>
      <c r="B276" s="224"/>
      <c r="C276" s="204">
        <f>SUM(C277)</f>
        <v>0</v>
      </c>
      <c r="D276" s="204">
        <f t="shared" ref="D276:O276" si="82">SUM(D277)</f>
        <v>0</v>
      </c>
      <c r="E276" s="204">
        <f t="shared" si="82"/>
        <v>0</v>
      </c>
      <c r="F276" s="204">
        <f t="shared" si="82"/>
        <v>0</v>
      </c>
      <c r="G276" s="204">
        <f t="shared" si="82"/>
        <v>0</v>
      </c>
      <c r="H276" s="204">
        <f t="shared" si="82"/>
        <v>0</v>
      </c>
      <c r="I276" s="204">
        <f t="shared" si="82"/>
        <v>0</v>
      </c>
      <c r="J276" s="204">
        <f t="shared" si="82"/>
        <v>0</v>
      </c>
      <c r="K276" s="204">
        <f t="shared" si="82"/>
        <v>0</v>
      </c>
      <c r="L276" s="204">
        <f t="shared" si="82"/>
        <v>0</v>
      </c>
      <c r="M276" s="204">
        <f t="shared" si="82"/>
        <v>0</v>
      </c>
      <c r="N276" s="204">
        <f t="shared" si="82"/>
        <v>0</v>
      </c>
      <c r="O276" s="204">
        <f t="shared" si="82"/>
        <v>0</v>
      </c>
      <c r="P276" s="206"/>
    </row>
    <row r="277" spans="1:17" hidden="1" x14ac:dyDescent="0.2">
      <c r="A277" s="195">
        <v>3111</v>
      </c>
      <c r="B277" s="221" t="s">
        <v>121</v>
      </c>
      <c r="C277" s="58">
        <f>SUM(D277:O277)</f>
        <v>0</v>
      </c>
      <c r="D277" s="228"/>
      <c r="E277" s="58"/>
      <c r="F277" s="58"/>
      <c r="G277" s="58"/>
      <c r="H277" s="206">
        <v>0</v>
      </c>
      <c r="I277" s="58"/>
      <c r="J277" s="58"/>
      <c r="K277" s="206"/>
      <c r="L277" s="58"/>
      <c r="M277" s="58"/>
      <c r="N277" s="206"/>
      <c r="O277" s="58">
        <v>0</v>
      </c>
      <c r="P277" s="58"/>
      <c r="Q277" s="24"/>
    </row>
    <row r="278" spans="1:17" s="37" customFormat="1" hidden="1" x14ac:dyDescent="0.2">
      <c r="A278" s="193">
        <v>312</v>
      </c>
      <c r="B278" s="222"/>
      <c r="C278" s="59">
        <f>C279</f>
        <v>0</v>
      </c>
      <c r="D278" s="59">
        <f t="shared" ref="D278:O278" si="83">D279</f>
        <v>0</v>
      </c>
      <c r="E278" s="59">
        <f t="shared" si="83"/>
        <v>0</v>
      </c>
      <c r="F278" s="59">
        <f t="shared" si="83"/>
        <v>0</v>
      </c>
      <c r="G278" s="59">
        <f t="shared" si="83"/>
        <v>0</v>
      </c>
      <c r="H278" s="59">
        <f t="shared" si="83"/>
        <v>0</v>
      </c>
      <c r="I278" s="59">
        <f t="shared" si="83"/>
        <v>0</v>
      </c>
      <c r="J278" s="59">
        <f t="shared" si="83"/>
        <v>0</v>
      </c>
      <c r="K278" s="59">
        <f t="shared" si="83"/>
        <v>0</v>
      </c>
      <c r="L278" s="59">
        <f t="shared" si="83"/>
        <v>0</v>
      </c>
      <c r="M278" s="59">
        <f t="shared" si="83"/>
        <v>0</v>
      </c>
      <c r="N278" s="59">
        <f t="shared" si="83"/>
        <v>0</v>
      </c>
      <c r="O278" s="59">
        <f t="shared" si="83"/>
        <v>0</v>
      </c>
      <c r="P278" s="58"/>
      <c r="Q278" s="24"/>
    </row>
    <row r="279" spans="1:17" hidden="1" x14ac:dyDescent="0.2">
      <c r="A279" s="195">
        <v>3121</v>
      </c>
      <c r="B279" s="221" t="s">
        <v>96</v>
      </c>
      <c r="C279" s="58">
        <f>SUM(D279:O279)</f>
        <v>0</v>
      </c>
      <c r="D279" s="228"/>
      <c r="E279" s="58"/>
      <c r="F279" s="58"/>
      <c r="G279" s="58"/>
      <c r="H279" s="206">
        <v>0</v>
      </c>
      <c r="I279" s="58"/>
      <c r="J279" s="58"/>
      <c r="K279" s="206"/>
      <c r="L279" s="58"/>
      <c r="M279" s="58"/>
      <c r="N279" s="206"/>
      <c r="O279" s="58">
        <v>0</v>
      </c>
      <c r="P279" s="58"/>
      <c r="Q279" s="24"/>
    </row>
    <row r="280" spans="1:17" s="37" customFormat="1" hidden="1" x14ac:dyDescent="0.2">
      <c r="A280" s="193">
        <v>313</v>
      </c>
      <c r="B280" s="222"/>
      <c r="C280" s="59">
        <f>SUM(C281:C282)</f>
        <v>0</v>
      </c>
      <c r="D280" s="59">
        <f t="shared" ref="D280:N280" si="84">SUM(D281:D282)</f>
        <v>0</v>
      </c>
      <c r="E280" s="59">
        <f t="shared" si="84"/>
        <v>0</v>
      </c>
      <c r="F280" s="59">
        <f t="shared" si="84"/>
        <v>0</v>
      </c>
      <c r="G280" s="59">
        <f t="shared" si="84"/>
        <v>0</v>
      </c>
      <c r="H280" s="59">
        <f t="shared" si="84"/>
        <v>0</v>
      </c>
      <c r="I280" s="59">
        <f t="shared" si="84"/>
        <v>0</v>
      </c>
      <c r="J280" s="59">
        <f t="shared" si="84"/>
        <v>0</v>
      </c>
      <c r="K280" s="59">
        <f t="shared" si="84"/>
        <v>0</v>
      </c>
      <c r="L280" s="59">
        <f t="shared" si="84"/>
        <v>0</v>
      </c>
      <c r="M280" s="59">
        <f t="shared" si="84"/>
        <v>0</v>
      </c>
      <c r="N280" s="59">
        <f t="shared" si="84"/>
        <v>0</v>
      </c>
      <c r="O280" s="59">
        <f>O281</f>
        <v>0</v>
      </c>
      <c r="P280" s="58"/>
      <c r="Q280" s="24"/>
    </row>
    <row r="281" spans="1:17" hidden="1" x14ac:dyDescent="0.2">
      <c r="A281" s="195">
        <v>3132</v>
      </c>
      <c r="B281" s="196" t="s">
        <v>122</v>
      </c>
      <c r="C281" s="58">
        <f>SUM(D281:O281)</f>
        <v>0</v>
      </c>
      <c r="D281" s="228"/>
      <c r="E281" s="58"/>
      <c r="F281" s="58"/>
      <c r="G281" s="58"/>
      <c r="H281" s="206">
        <v>0</v>
      </c>
      <c r="I281" s="58"/>
      <c r="J281" s="58"/>
      <c r="K281" s="206"/>
      <c r="L281" s="58"/>
      <c r="M281" s="58"/>
      <c r="N281" s="206"/>
      <c r="O281" s="58">
        <v>0</v>
      </c>
      <c r="P281" s="58"/>
      <c r="Q281" s="24"/>
    </row>
    <row r="282" spans="1:17" hidden="1" x14ac:dyDescent="0.2">
      <c r="A282" s="195">
        <v>3133</v>
      </c>
      <c r="B282" s="221" t="s">
        <v>123</v>
      </c>
      <c r="C282" s="58">
        <f>SUM(D282:Q282)</f>
        <v>0</v>
      </c>
      <c r="D282" s="58"/>
      <c r="E282" s="58"/>
      <c r="F282" s="58"/>
      <c r="G282" s="206"/>
      <c r="H282" s="206">
        <v>0</v>
      </c>
      <c r="I282" s="206"/>
      <c r="J282" s="58"/>
      <c r="K282" s="206"/>
      <c r="L282" s="58"/>
      <c r="M282" s="58"/>
      <c r="N282" s="206"/>
      <c r="O282" s="58"/>
      <c r="P282" s="58"/>
      <c r="Q282" s="24"/>
    </row>
    <row r="283" spans="1:17" x14ac:dyDescent="0.2">
      <c r="A283" s="193">
        <v>32</v>
      </c>
      <c r="B283" s="211" t="s">
        <v>167</v>
      </c>
      <c r="C283" s="59">
        <f>C284</f>
        <v>0</v>
      </c>
      <c r="D283" s="59">
        <f t="shared" ref="D283:O283" si="85">D284</f>
        <v>0</v>
      </c>
      <c r="E283" s="59">
        <f t="shared" si="85"/>
        <v>0</v>
      </c>
      <c r="F283" s="59">
        <f t="shared" si="85"/>
        <v>0</v>
      </c>
      <c r="G283" s="59">
        <f t="shared" si="85"/>
        <v>0</v>
      </c>
      <c r="H283" s="59">
        <f t="shared" si="85"/>
        <v>0</v>
      </c>
      <c r="I283" s="59">
        <f t="shared" si="85"/>
        <v>0</v>
      </c>
      <c r="J283" s="59">
        <f t="shared" si="85"/>
        <v>0</v>
      </c>
      <c r="K283" s="59">
        <f t="shared" si="85"/>
        <v>0</v>
      </c>
      <c r="L283" s="59">
        <f t="shared" si="85"/>
        <v>0</v>
      </c>
      <c r="M283" s="59">
        <f t="shared" si="85"/>
        <v>0</v>
      </c>
      <c r="N283" s="59">
        <f t="shared" si="85"/>
        <v>0</v>
      </c>
      <c r="O283" s="59">
        <f t="shared" si="85"/>
        <v>0</v>
      </c>
      <c r="P283" s="58"/>
      <c r="Q283" s="24"/>
    </row>
    <row r="284" spans="1:17" hidden="1" x14ac:dyDescent="0.2">
      <c r="A284" s="193">
        <v>321</v>
      </c>
      <c r="B284" s="214"/>
      <c r="C284" s="59">
        <f t="shared" ref="C284:O284" si="86">SUM(C285:C285)</f>
        <v>0</v>
      </c>
      <c r="D284" s="59">
        <f t="shared" si="86"/>
        <v>0</v>
      </c>
      <c r="E284" s="59">
        <f t="shared" si="86"/>
        <v>0</v>
      </c>
      <c r="F284" s="59">
        <f t="shared" si="86"/>
        <v>0</v>
      </c>
      <c r="G284" s="59">
        <f t="shared" si="86"/>
        <v>0</v>
      </c>
      <c r="H284" s="59">
        <f t="shared" si="86"/>
        <v>0</v>
      </c>
      <c r="I284" s="59">
        <f t="shared" si="86"/>
        <v>0</v>
      </c>
      <c r="J284" s="59">
        <f t="shared" si="86"/>
        <v>0</v>
      </c>
      <c r="K284" s="59">
        <f t="shared" si="86"/>
        <v>0</v>
      </c>
      <c r="L284" s="59">
        <f t="shared" si="86"/>
        <v>0</v>
      </c>
      <c r="M284" s="59">
        <f t="shared" si="86"/>
        <v>0</v>
      </c>
      <c r="N284" s="59">
        <f t="shared" si="86"/>
        <v>0</v>
      </c>
      <c r="O284" s="59">
        <f t="shared" si="86"/>
        <v>0</v>
      </c>
      <c r="P284" s="58"/>
      <c r="Q284" s="24"/>
    </row>
    <row r="285" spans="1:17" hidden="1" x14ac:dyDescent="0.2">
      <c r="A285" s="195">
        <v>3212</v>
      </c>
      <c r="B285" s="221" t="s">
        <v>124</v>
      </c>
      <c r="C285" s="58">
        <f>SUM(D285:O285)</f>
        <v>0</v>
      </c>
      <c r="D285" s="228"/>
      <c r="E285" s="58"/>
      <c r="F285" s="58"/>
      <c r="G285" s="58"/>
      <c r="H285" s="58"/>
      <c r="I285" s="206"/>
      <c r="J285" s="58"/>
      <c r="K285" s="58"/>
      <c r="L285" s="58"/>
      <c r="M285" s="58"/>
      <c r="N285" s="206"/>
      <c r="O285" s="58">
        <v>0</v>
      </c>
      <c r="P285" s="58"/>
      <c r="Q285" s="24"/>
    </row>
    <row r="286" spans="1:17" hidden="1" x14ac:dyDescent="0.2">
      <c r="A286" s="217"/>
      <c r="B286" s="218"/>
      <c r="C286" s="58"/>
      <c r="D286" s="58">
        <v>0</v>
      </c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228"/>
      <c r="P286" s="58"/>
      <c r="Q286" s="24"/>
    </row>
    <row r="287" spans="1:17" x14ac:dyDescent="0.2">
      <c r="A287" s="197"/>
      <c r="B287" s="198" t="s">
        <v>48</v>
      </c>
      <c r="C287" s="199">
        <f>C275+C283</f>
        <v>0</v>
      </c>
      <c r="D287" s="199">
        <f t="shared" ref="D287:Q287" si="87">D275+D283</f>
        <v>0</v>
      </c>
      <c r="E287" s="199">
        <f t="shared" si="87"/>
        <v>0</v>
      </c>
      <c r="F287" s="199">
        <f t="shared" si="87"/>
        <v>0</v>
      </c>
      <c r="G287" s="199">
        <f t="shared" si="87"/>
        <v>0</v>
      </c>
      <c r="H287" s="199">
        <f t="shared" si="87"/>
        <v>0</v>
      </c>
      <c r="I287" s="199">
        <f t="shared" si="87"/>
        <v>0</v>
      </c>
      <c r="J287" s="199">
        <f t="shared" si="87"/>
        <v>0</v>
      </c>
      <c r="K287" s="199">
        <f t="shared" si="87"/>
        <v>0</v>
      </c>
      <c r="L287" s="199">
        <f t="shared" si="87"/>
        <v>0</v>
      </c>
      <c r="M287" s="199">
        <f t="shared" si="87"/>
        <v>0</v>
      </c>
      <c r="N287" s="199">
        <f t="shared" si="87"/>
        <v>0</v>
      </c>
      <c r="O287" s="199">
        <f t="shared" si="87"/>
        <v>0</v>
      </c>
      <c r="P287" s="199">
        <f t="shared" si="87"/>
        <v>0</v>
      </c>
      <c r="Q287" s="29">
        <f t="shared" si="87"/>
        <v>0</v>
      </c>
    </row>
    <row r="288" spans="1:17" x14ac:dyDescent="0.2">
      <c r="A288" s="247"/>
      <c r="B288" s="248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53"/>
    </row>
    <row r="289" spans="1:20" x14ac:dyDescent="0.2">
      <c r="A289" s="220" t="s">
        <v>162</v>
      </c>
      <c r="B289" s="250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33"/>
      <c r="T289" s="3"/>
    </row>
    <row r="290" spans="1:20" x14ac:dyDescent="0.2">
      <c r="A290" s="290" t="s">
        <v>163</v>
      </c>
      <c r="B290" s="290"/>
      <c r="C290" s="290"/>
      <c r="D290" s="290"/>
      <c r="E290" s="290"/>
      <c r="F290" s="290"/>
      <c r="G290" s="290"/>
      <c r="H290" s="204"/>
      <c r="I290" s="204"/>
      <c r="J290" s="204"/>
      <c r="K290" s="204"/>
      <c r="L290" s="204"/>
      <c r="M290" s="204"/>
      <c r="N290" s="204"/>
      <c r="O290" s="204"/>
      <c r="P290" s="204"/>
      <c r="Q290" s="33"/>
      <c r="T290" s="3"/>
    </row>
    <row r="291" spans="1:20" x14ac:dyDescent="0.2">
      <c r="A291" s="230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  <c r="L291" s="206"/>
      <c r="M291" s="230"/>
      <c r="N291" s="230"/>
      <c r="O291" s="51"/>
      <c r="P291" s="206"/>
      <c r="T291" s="3"/>
    </row>
    <row r="292" spans="1:20" ht="51" x14ac:dyDescent="0.2">
      <c r="A292" s="209" t="s">
        <v>9</v>
      </c>
      <c r="B292" s="209" t="s">
        <v>10</v>
      </c>
      <c r="C292" s="54" t="s">
        <v>150</v>
      </c>
      <c r="D292" s="54" t="s">
        <v>125</v>
      </c>
      <c r="E292" s="54" t="s">
        <v>5</v>
      </c>
      <c r="F292" s="54" t="s">
        <v>126</v>
      </c>
      <c r="G292" s="54" t="s">
        <v>14</v>
      </c>
      <c r="H292" s="54" t="s">
        <v>15</v>
      </c>
      <c r="I292" s="54" t="s">
        <v>16</v>
      </c>
      <c r="J292" s="54"/>
      <c r="K292" s="54" t="s">
        <v>17</v>
      </c>
      <c r="L292" s="54" t="s">
        <v>1</v>
      </c>
      <c r="M292" s="54" t="s">
        <v>18</v>
      </c>
      <c r="N292" s="54"/>
      <c r="O292" s="54"/>
      <c r="P292" s="54" t="s">
        <v>19</v>
      </c>
      <c r="Q292" s="19" t="s">
        <v>149</v>
      </c>
      <c r="T292" s="57"/>
    </row>
    <row r="293" spans="1:20" x14ac:dyDescent="0.2">
      <c r="A293" s="210">
        <v>32</v>
      </c>
      <c r="B293" s="211" t="s">
        <v>167</v>
      </c>
      <c r="C293" s="212">
        <f>C294</f>
        <v>1393</v>
      </c>
      <c r="D293" s="212">
        <f t="shared" ref="D293:O293" si="88">D294</f>
        <v>1393</v>
      </c>
      <c r="E293" s="212">
        <f t="shared" si="88"/>
        <v>0</v>
      </c>
      <c r="F293" s="212">
        <f t="shared" si="88"/>
        <v>0</v>
      </c>
      <c r="G293" s="212">
        <f t="shared" si="88"/>
        <v>0</v>
      </c>
      <c r="H293" s="212">
        <f t="shared" si="88"/>
        <v>0</v>
      </c>
      <c r="I293" s="212">
        <f t="shared" si="88"/>
        <v>0</v>
      </c>
      <c r="J293" s="212">
        <f t="shared" si="88"/>
        <v>0</v>
      </c>
      <c r="K293" s="212">
        <f t="shared" si="88"/>
        <v>0</v>
      </c>
      <c r="L293" s="212">
        <f t="shared" si="88"/>
        <v>0</v>
      </c>
      <c r="M293" s="212">
        <f t="shared" si="88"/>
        <v>0</v>
      </c>
      <c r="N293" s="212">
        <f t="shared" si="88"/>
        <v>0</v>
      </c>
      <c r="O293" s="212">
        <f t="shared" si="88"/>
        <v>0</v>
      </c>
      <c r="P293" s="212"/>
      <c r="Q293" s="62"/>
      <c r="T293" s="57"/>
    </row>
    <row r="294" spans="1:20" hidden="1" x14ac:dyDescent="0.2">
      <c r="A294" s="193">
        <v>322</v>
      </c>
      <c r="B294" s="194"/>
      <c r="C294" s="59">
        <f>SUM(C295+C296+C297)</f>
        <v>1393</v>
      </c>
      <c r="D294" s="59">
        <f t="shared" ref="D294:O294" si="89">SUM(D295+D296+D297)</f>
        <v>1393</v>
      </c>
      <c r="E294" s="59">
        <f t="shared" si="89"/>
        <v>0</v>
      </c>
      <c r="F294" s="59">
        <f t="shared" si="89"/>
        <v>0</v>
      </c>
      <c r="G294" s="59">
        <f t="shared" si="89"/>
        <v>0</v>
      </c>
      <c r="H294" s="59">
        <f t="shared" si="89"/>
        <v>0</v>
      </c>
      <c r="I294" s="59">
        <f t="shared" si="89"/>
        <v>0</v>
      </c>
      <c r="J294" s="59">
        <f t="shared" si="89"/>
        <v>0</v>
      </c>
      <c r="K294" s="59">
        <f t="shared" si="89"/>
        <v>0</v>
      </c>
      <c r="L294" s="59">
        <f t="shared" si="89"/>
        <v>0</v>
      </c>
      <c r="M294" s="59">
        <f t="shared" si="89"/>
        <v>0</v>
      </c>
      <c r="N294" s="59">
        <f t="shared" si="89"/>
        <v>0</v>
      </c>
      <c r="O294" s="59">
        <f t="shared" si="89"/>
        <v>0</v>
      </c>
      <c r="P294" s="58"/>
      <c r="Q294" s="24"/>
      <c r="T294" s="3"/>
    </row>
    <row r="295" spans="1:20" hidden="1" x14ac:dyDescent="0.2">
      <c r="A295" s="217">
        <v>3222</v>
      </c>
      <c r="B295" s="241" t="s">
        <v>127</v>
      </c>
      <c r="C295" s="58">
        <f>SUM(D295:O295)</f>
        <v>1393</v>
      </c>
      <c r="D295" s="58">
        <v>1393</v>
      </c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8"/>
      <c r="Q295" s="24"/>
      <c r="T295" s="3"/>
    </row>
    <row r="296" spans="1:20" hidden="1" x14ac:dyDescent="0.2">
      <c r="A296" s="217">
        <v>3222</v>
      </c>
      <c r="B296" s="241" t="s">
        <v>128</v>
      </c>
      <c r="C296" s="58">
        <f>SUM(D296:O296)</f>
        <v>0</v>
      </c>
      <c r="D296" s="58"/>
      <c r="E296" s="59"/>
      <c r="F296" s="59"/>
      <c r="G296" s="59"/>
      <c r="H296" s="59"/>
      <c r="I296" s="59"/>
      <c r="J296" s="59"/>
      <c r="K296" s="59"/>
      <c r="L296" s="58">
        <v>0</v>
      </c>
      <c r="M296" s="59"/>
      <c r="N296" s="59"/>
      <c r="O296" s="59"/>
      <c r="P296" s="58"/>
      <c r="Q296" s="24"/>
      <c r="T296" s="3"/>
    </row>
    <row r="297" spans="1:20" hidden="1" x14ac:dyDescent="0.2">
      <c r="A297" s="217">
        <v>3222</v>
      </c>
      <c r="B297" s="241" t="s">
        <v>129</v>
      </c>
      <c r="C297" s="234">
        <f>SUM(D297:N297)</f>
        <v>0</v>
      </c>
      <c r="D297" s="58"/>
      <c r="E297" s="59"/>
      <c r="F297" s="59"/>
      <c r="G297" s="59"/>
      <c r="H297" s="58">
        <v>0</v>
      </c>
      <c r="I297" s="59"/>
      <c r="J297" s="59"/>
      <c r="K297" s="59"/>
      <c r="L297" s="58">
        <v>0</v>
      </c>
      <c r="M297" s="59"/>
      <c r="N297" s="59"/>
      <c r="O297" s="59"/>
      <c r="P297" s="58"/>
      <c r="Q297" s="24"/>
      <c r="T297" s="3"/>
    </row>
    <row r="298" spans="1:20" x14ac:dyDescent="0.2">
      <c r="A298" s="51">
        <v>37</v>
      </c>
      <c r="B298" s="167" t="s">
        <v>172</v>
      </c>
      <c r="C298" s="204">
        <f>C299</f>
        <v>0</v>
      </c>
      <c r="D298" s="204">
        <f t="shared" ref="D298:O299" si="90">D299</f>
        <v>0</v>
      </c>
      <c r="E298" s="204">
        <f t="shared" si="90"/>
        <v>0</v>
      </c>
      <c r="F298" s="204">
        <f t="shared" si="90"/>
        <v>0</v>
      </c>
      <c r="G298" s="204">
        <f t="shared" si="90"/>
        <v>0</v>
      </c>
      <c r="H298" s="204">
        <f t="shared" si="90"/>
        <v>0</v>
      </c>
      <c r="I298" s="204">
        <f t="shared" si="90"/>
        <v>0</v>
      </c>
      <c r="J298" s="204">
        <f t="shared" si="90"/>
        <v>0</v>
      </c>
      <c r="K298" s="204">
        <f t="shared" si="90"/>
        <v>0</v>
      </c>
      <c r="L298" s="204">
        <f t="shared" si="90"/>
        <v>0</v>
      </c>
      <c r="M298" s="204">
        <f t="shared" si="90"/>
        <v>0</v>
      </c>
      <c r="N298" s="204">
        <f t="shared" si="90"/>
        <v>0</v>
      </c>
      <c r="O298" s="204">
        <f t="shared" si="90"/>
        <v>0</v>
      </c>
      <c r="P298" s="58"/>
      <c r="Q298" s="24"/>
      <c r="T298" s="3"/>
    </row>
    <row r="299" spans="1:20" hidden="1" x14ac:dyDescent="0.2">
      <c r="A299" s="193">
        <v>372</v>
      </c>
      <c r="B299" s="222" t="s">
        <v>173</v>
      </c>
      <c r="C299" s="59">
        <f>C300</f>
        <v>0</v>
      </c>
      <c r="D299" s="59">
        <f t="shared" si="90"/>
        <v>0</v>
      </c>
      <c r="E299" s="59">
        <f t="shared" si="90"/>
        <v>0</v>
      </c>
      <c r="F299" s="59">
        <f t="shared" si="90"/>
        <v>0</v>
      </c>
      <c r="G299" s="59">
        <f t="shared" si="90"/>
        <v>0</v>
      </c>
      <c r="H299" s="59">
        <f t="shared" si="90"/>
        <v>0</v>
      </c>
      <c r="I299" s="59">
        <f t="shared" si="90"/>
        <v>0</v>
      </c>
      <c r="J299" s="59">
        <f t="shared" si="90"/>
        <v>0</v>
      </c>
      <c r="K299" s="59">
        <f t="shared" si="90"/>
        <v>0</v>
      </c>
      <c r="L299" s="59">
        <f t="shared" si="90"/>
        <v>0</v>
      </c>
      <c r="M299" s="59">
        <f t="shared" si="90"/>
        <v>0</v>
      </c>
      <c r="N299" s="59">
        <f t="shared" si="90"/>
        <v>0</v>
      </c>
      <c r="O299" s="59">
        <f t="shared" si="90"/>
        <v>0</v>
      </c>
      <c r="P299" s="58"/>
      <c r="Q299" s="24"/>
      <c r="T299" s="3"/>
    </row>
    <row r="300" spans="1:20" hidden="1" x14ac:dyDescent="0.2">
      <c r="A300" s="195">
        <v>3721</v>
      </c>
      <c r="B300" s="221" t="s">
        <v>142</v>
      </c>
      <c r="C300" s="58">
        <f>SUM(D300:O300)</f>
        <v>0</v>
      </c>
      <c r="D300" s="58"/>
      <c r="E300" s="58"/>
      <c r="F300" s="58"/>
      <c r="G300" s="58"/>
      <c r="H300" s="58">
        <v>0</v>
      </c>
      <c r="I300" s="58"/>
      <c r="J300" s="58"/>
      <c r="K300" s="58"/>
      <c r="L300" s="58">
        <v>0</v>
      </c>
      <c r="M300" s="59"/>
      <c r="N300" s="59"/>
      <c r="O300" s="59"/>
      <c r="P300" s="58">
        <v>0</v>
      </c>
      <c r="Q300" s="24">
        <v>0</v>
      </c>
      <c r="T300" s="36"/>
    </row>
    <row r="301" spans="1:20" x14ac:dyDescent="0.2">
      <c r="A301" s="27"/>
      <c r="B301" s="28" t="s">
        <v>48</v>
      </c>
      <c r="C301" s="29">
        <f>C293+C298</f>
        <v>1393</v>
      </c>
      <c r="D301" s="29">
        <f t="shared" ref="D301:Q301" si="91">D293+D298</f>
        <v>1393</v>
      </c>
      <c r="E301" s="29">
        <f t="shared" si="91"/>
        <v>0</v>
      </c>
      <c r="F301" s="29">
        <f t="shared" si="91"/>
        <v>0</v>
      </c>
      <c r="G301" s="29">
        <f t="shared" si="91"/>
        <v>0</v>
      </c>
      <c r="H301" s="29">
        <f t="shared" si="91"/>
        <v>0</v>
      </c>
      <c r="I301" s="29">
        <f t="shared" si="91"/>
        <v>0</v>
      </c>
      <c r="J301" s="29">
        <f t="shared" si="91"/>
        <v>0</v>
      </c>
      <c r="K301" s="29">
        <f t="shared" si="91"/>
        <v>0</v>
      </c>
      <c r="L301" s="29">
        <f t="shared" si="91"/>
        <v>0</v>
      </c>
      <c r="M301" s="29">
        <f t="shared" si="91"/>
        <v>0</v>
      </c>
      <c r="N301" s="29">
        <f t="shared" si="91"/>
        <v>0</v>
      </c>
      <c r="O301" s="29">
        <f t="shared" si="91"/>
        <v>0</v>
      </c>
      <c r="P301" s="29">
        <f t="shared" si="91"/>
        <v>0</v>
      </c>
      <c r="Q301" s="29">
        <f t="shared" si="91"/>
        <v>0</v>
      </c>
    </row>
    <row r="303" spans="1:20" x14ac:dyDescent="0.2">
      <c r="A303" s="30"/>
      <c r="B303" s="31" t="s">
        <v>148</v>
      </c>
      <c r="C303" s="173">
        <f>C52+C73+C133+C157+C231+C249+C268+C287+C301</f>
        <v>804075.3</v>
      </c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>
        <f>P52+P73+P133+P157+P231+P249+P268+P301</f>
        <v>0</v>
      </c>
      <c r="Q303" s="29">
        <f>Q52+Q73+Q133+Q157+Q231+Q249+Q268+Q301</f>
        <v>0</v>
      </c>
    </row>
    <row r="304" spans="1:20" x14ac:dyDescent="0.2">
      <c r="A304" s="40"/>
      <c r="B304" s="41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ht="10.5" customHeight="1" x14ac:dyDescent="0.2"/>
    <row r="306" spans="1:17" x14ac:dyDescent="0.2">
      <c r="A306" s="220" t="s">
        <v>216</v>
      </c>
      <c r="B306" s="55"/>
      <c r="C306" s="49"/>
      <c r="D306" s="49"/>
      <c r="E306" s="49"/>
      <c r="F306" s="49"/>
      <c r="G306" s="49"/>
      <c r="M306" s="5" t="s">
        <v>130</v>
      </c>
    </row>
    <row r="307" spans="1:17" x14ac:dyDescent="0.2">
      <c r="A307" s="205" t="s">
        <v>217</v>
      </c>
      <c r="B307" s="56"/>
      <c r="C307" s="13"/>
      <c r="D307" s="14"/>
      <c r="E307" s="13"/>
      <c r="F307" s="13"/>
      <c r="G307" s="13"/>
      <c r="H307" s="13"/>
      <c r="I307" s="13"/>
      <c r="J307" s="13"/>
      <c r="K307" s="13"/>
      <c r="L307" s="13"/>
      <c r="M307" s="5" t="s">
        <v>131</v>
      </c>
    </row>
    <row r="308" spans="1:17" x14ac:dyDescent="0.2">
      <c r="A308" s="51"/>
      <c r="B308" s="51"/>
      <c r="C308" s="57"/>
      <c r="D308" s="166"/>
      <c r="E308" s="166"/>
      <c r="F308" s="166"/>
      <c r="G308" s="166"/>
      <c r="H308" s="166"/>
      <c r="I308" s="166"/>
      <c r="J308" s="166"/>
      <c r="K308" s="166"/>
      <c r="L308" s="166"/>
    </row>
    <row r="309" spans="1:17" x14ac:dyDescent="0.2">
      <c r="A309" s="290" t="s">
        <v>215</v>
      </c>
      <c r="B309" s="290"/>
      <c r="C309" s="57"/>
      <c r="D309" s="57"/>
      <c r="E309" s="57"/>
      <c r="F309" s="57"/>
      <c r="G309" s="57"/>
      <c r="H309" s="57"/>
      <c r="I309" s="57"/>
      <c r="J309" s="57"/>
      <c r="K309" s="57"/>
    </row>
    <row r="310" spans="1:17" s="11" customFormat="1" x14ac:dyDescent="0.2">
      <c r="A310" s="50"/>
      <c r="B310" s="50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5"/>
      <c r="N310" s="5"/>
      <c r="O310" s="5"/>
      <c r="P310" s="5"/>
      <c r="Q310" s="5"/>
    </row>
    <row r="311" spans="1:17" x14ac:dyDescent="0.2">
      <c r="A311" s="32"/>
      <c r="B311" s="32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5" t="s">
        <v>132</v>
      </c>
    </row>
    <row r="312" spans="1:17" x14ac:dyDescent="0.2">
      <c r="A312" s="42"/>
      <c r="B312" s="42"/>
      <c r="C312" s="35"/>
      <c r="D312" s="39"/>
      <c r="E312" s="35"/>
      <c r="F312" s="39"/>
      <c r="G312" s="35"/>
      <c r="H312" s="39"/>
      <c r="I312" s="35"/>
      <c r="J312" s="35"/>
      <c r="L312" s="35"/>
    </row>
    <row r="313" spans="1:17" x14ac:dyDescent="0.2">
      <c r="A313" s="42"/>
      <c r="B313" s="43"/>
      <c r="C313" s="35"/>
      <c r="D313" s="39"/>
      <c r="E313" s="35"/>
      <c r="F313" s="39"/>
      <c r="G313" s="35"/>
      <c r="H313" s="39"/>
      <c r="I313" s="35"/>
      <c r="J313" s="35"/>
      <c r="L313" s="35"/>
    </row>
    <row r="314" spans="1:17" x14ac:dyDescent="0.2">
      <c r="A314" s="42"/>
      <c r="B314" s="45"/>
      <c r="C314" s="35"/>
      <c r="D314" s="39"/>
      <c r="E314" s="35"/>
      <c r="F314" s="39"/>
      <c r="G314" s="35"/>
      <c r="H314" s="39"/>
      <c r="I314" s="35"/>
      <c r="J314" s="35"/>
      <c r="L314" s="35"/>
    </row>
    <row r="315" spans="1:17" x14ac:dyDescent="0.2">
      <c r="A315" s="42"/>
      <c r="B315" s="43"/>
      <c r="C315" s="35"/>
      <c r="D315" s="39"/>
      <c r="E315" s="35"/>
      <c r="F315" s="39"/>
      <c r="J315" s="35"/>
      <c r="L315" s="35"/>
    </row>
    <row r="316" spans="1:17" x14ac:dyDescent="0.2">
      <c r="A316" s="32"/>
      <c r="B316" s="46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7" x14ac:dyDescent="0.2">
      <c r="A317" s="42"/>
      <c r="B317" s="43"/>
      <c r="C317" s="35"/>
      <c r="D317" s="39"/>
      <c r="E317" s="35"/>
      <c r="F317" s="47"/>
      <c r="G317" s="35"/>
      <c r="H317" s="35"/>
      <c r="I317" s="35"/>
      <c r="J317" s="35"/>
      <c r="K317" s="35"/>
      <c r="L317" s="35"/>
      <c r="M317" s="35"/>
      <c r="N317" s="35"/>
      <c r="O317" s="33"/>
      <c r="P317" s="33"/>
      <c r="Q317" s="33"/>
    </row>
    <row r="318" spans="1:17" x14ac:dyDescent="0.2">
      <c r="A318" s="42"/>
      <c r="B318" s="43"/>
      <c r="C318" s="35"/>
      <c r="D318" s="39"/>
      <c r="E318" s="35"/>
      <c r="F318" s="39"/>
      <c r="G318" s="35"/>
      <c r="H318" s="35"/>
      <c r="J318" s="35"/>
      <c r="K318" s="35"/>
      <c r="L318" s="35"/>
      <c r="M318" s="35"/>
      <c r="O318" s="35"/>
      <c r="P318" s="35"/>
      <c r="Q318" s="35"/>
    </row>
    <row r="319" spans="1:17" x14ac:dyDescent="0.2">
      <c r="A319" s="42"/>
      <c r="B319" s="43"/>
      <c r="C319" s="35"/>
      <c r="D319" s="35"/>
      <c r="E319" s="35"/>
      <c r="F319" s="39"/>
      <c r="G319" s="35"/>
      <c r="H319" s="35"/>
      <c r="I319" s="35"/>
      <c r="J319" s="35"/>
      <c r="K319" s="35"/>
      <c r="L319" s="35"/>
      <c r="M319" s="35"/>
      <c r="O319" s="35"/>
      <c r="P319" s="35"/>
      <c r="Q319" s="35"/>
    </row>
    <row r="320" spans="1:17" x14ac:dyDescent="0.2">
      <c r="A320" s="42"/>
      <c r="B320" s="43"/>
      <c r="C320" s="35"/>
      <c r="D320" s="35"/>
      <c r="E320" s="35"/>
      <c r="F320" s="39"/>
      <c r="G320" s="35"/>
      <c r="H320" s="35"/>
      <c r="I320" s="35"/>
      <c r="J320" s="35"/>
      <c r="K320" s="35"/>
      <c r="L320" s="35"/>
      <c r="M320" s="35"/>
      <c r="O320" s="35"/>
      <c r="P320" s="35"/>
      <c r="Q320" s="35"/>
    </row>
    <row r="321" spans="1:17" x14ac:dyDescent="0.2">
      <c r="C321" s="35"/>
      <c r="D321" s="35"/>
      <c r="E321" s="35"/>
      <c r="F321" s="35"/>
      <c r="G321" s="35"/>
      <c r="H321" s="35"/>
      <c r="I321" s="35"/>
      <c r="J321" s="35"/>
      <c r="K321" s="48"/>
      <c r="L321" s="35"/>
      <c r="M321" s="35"/>
      <c r="N321" s="48"/>
      <c r="O321" s="48"/>
      <c r="P321" s="35"/>
      <c r="Q321" s="35"/>
    </row>
    <row r="322" spans="1:17" x14ac:dyDescent="0.2">
      <c r="A322" s="42"/>
      <c r="B322" s="46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</sheetData>
  <mergeCells count="13">
    <mergeCell ref="H162:K162"/>
    <mergeCell ref="A1:Q1"/>
    <mergeCell ref="A2:Q2"/>
    <mergeCell ref="A56:G56"/>
    <mergeCell ref="A77:G77"/>
    <mergeCell ref="A136:G136"/>
    <mergeCell ref="A160:I160"/>
    <mergeCell ref="A309:B309"/>
    <mergeCell ref="A234:I234"/>
    <mergeCell ref="A235:G235"/>
    <mergeCell ref="A252:G252"/>
    <mergeCell ref="A271:G271"/>
    <mergeCell ref="A290:G290"/>
  </mergeCells>
  <pageMargins left="0.19685039370078741" right="0.19685039370078741" top="0.55118110236220474" bottom="0.51181102362204722" header="0.70866141732283472" footer="0.51181102362204722"/>
  <pageSetup paperSize="9" scale="57" orientation="landscape" r:id="rId1"/>
  <headerFooter alignWithMargins="0"/>
  <rowBreaks count="1" manualBreakCount="1">
    <brk id="15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30.6.OPĆI DIO </vt:lpstr>
      <vt:lpstr>30.6. Plan prihoda</vt:lpstr>
      <vt:lpstr>30.6. PLAN RASHODA I IZDATAKA</vt:lpstr>
      <vt:lpstr>'30.6. PLAN RASHODA I IZDATAKA'!Print_Area</vt:lpstr>
      <vt:lpstr>'30.6. PLAN RASHODA I IZDATAKA'!Print_Titles</vt:lpstr>
    </vt:vector>
  </TitlesOfParts>
  <Manager/>
  <Company>mf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DRAGANA</cp:lastModifiedBy>
  <cp:revision/>
  <cp:lastPrinted>2023-12-20T16:19:42Z</cp:lastPrinted>
  <dcterms:created xsi:type="dcterms:W3CDTF">1996-10-14T23:33:28Z</dcterms:created>
  <dcterms:modified xsi:type="dcterms:W3CDTF">2023-12-20T16:19:43Z</dcterms:modified>
  <cp:category/>
  <cp:contentStatus/>
</cp:coreProperties>
</file>